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eb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dia/image27.JPG" ContentType="image/png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litese-my.sharepoint.com/personal/hans_holmberg_conventum_se/Documents/Desktop/Hasse Conventum_privat/13 BESTÄLLNINGSBLANKETTER (MASTER)/"/>
    </mc:Choice>
  </mc:AlternateContent>
  <xr:revisionPtr revIDLastSave="3" documentId="8_{D4CD9164-C776-4822-A59D-A7ADFBAE82C0}" xr6:coauthVersionLast="45" xr6:coauthVersionMax="45" xr10:uidLastSave="{82EBDB52-96D7-4FB9-A0B6-C137994E8856}"/>
  <bookViews>
    <workbookView xWindow="855" yWindow="1035" windowWidth="27945" windowHeight="15165" xr2:uid="{E2E87E64-8CBA-4573-9F80-C67B426B1D94}"/>
  </bookViews>
  <sheets>
    <sheet name="ARENA" sheetId="3" r:id="rId1"/>
    <sheet name="Orderläggning" sheetId="5" state="hidden" r:id="rId2"/>
    <sheet name="Plocklista" sheetId="6" state="hidden" r:id="rId3"/>
    <sheet name="Arbetsorder" sheetId="7" state="hidden" r:id="rId4"/>
    <sheet name="Blad1" sheetId="4" state="hidden" r:id="rId5"/>
  </sheets>
  <definedNames>
    <definedName name="_xlnm._FilterDatabase" localSheetId="1" hidden="1">Orderläggning!$A$14:$I$137</definedName>
    <definedName name="_xlnm._FilterDatabase" localSheetId="2" hidden="1">Plocklista!$A$14:$I$138</definedName>
    <definedName name="_xlnm.Print_Area" localSheetId="0">ARENA!$A$1:$I$146</definedName>
    <definedName name="_xlnm.Print_Area" localSheetId="1">Orderläggning!$A$6:$I$143</definedName>
    <definedName name="_xlnm.Print_Area" localSheetId="2">Plocklista!$A$6:$I$144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45" i="3" l="1"/>
  <c r="I105" i="3" l="1"/>
  <c r="I58" i="3"/>
  <c r="I57" i="3"/>
  <c r="I75" i="3" l="1"/>
  <c r="I74" i="3"/>
  <c r="H142" i="6" l="1"/>
  <c r="H141" i="6"/>
  <c r="H140" i="6"/>
  <c r="H116" i="6"/>
  <c r="I116" i="6" s="1"/>
  <c r="H115" i="6"/>
  <c r="I115" i="6" s="1"/>
  <c r="H113" i="6"/>
  <c r="I113" i="6" s="1"/>
  <c r="E134" i="6" s="1"/>
  <c r="H111" i="6"/>
  <c r="I111" i="6" s="1"/>
  <c r="H110" i="6"/>
  <c r="I110" i="6" s="1"/>
  <c r="H109" i="6"/>
  <c r="I109" i="6" s="1"/>
  <c r="H108" i="6"/>
  <c r="I108" i="6" s="1"/>
  <c r="H107" i="6"/>
  <c r="I107" i="6" s="1"/>
  <c r="H103" i="6"/>
  <c r="I103" i="6" s="1"/>
  <c r="H102" i="6"/>
  <c r="I102" i="6" s="1"/>
  <c r="H101" i="6"/>
  <c r="I101" i="6" s="1"/>
  <c r="H99" i="6"/>
  <c r="I99" i="6" s="1"/>
  <c r="H98" i="6"/>
  <c r="I98" i="6" s="1"/>
  <c r="H97" i="6"/>
  <c r="I97" i="6" s="1"/>
  <c r="H96" i="6"/>
  <c r="I96" i="6" s="1"/>
  <c r="H94" i="6"/>
  <c r="I94" i="6" s="1"/>
  <c r="H93" i="6"/>
  <c r="I93" i="6" s="1"/>
  <c r="H92" i="6"/>
  <c r="I92" i="6" s="1"/>
  <c r="H91" i="6"/>
  <c r="I91" i="6" s="1"/>
  <c r="H90" i="6"/>
  <c r="I90" i="6" s="1"/>
  <c r="H89" i="6"/>
  <c r="I89" i="6" s="1"/>
  <c r="H88" i="6"/>
  <c r="I88" i="6" s="1"/>
  <c r="H87" i="6"/>
  <c r="I87" i="6" s="1"/>
  <c r="H85" i="6"/>
  <c r="I85" i="6" s="1"/>
  <c r="H84" i="6"/>
  <c r="I84" i="6" s="1"/>
  <c r="H82" i="6"/>
  <c r="I82" i="6" s="1"/>
  <c r="H81" i="6"/>
  <c r="I81" i="6" s="1"/>
  <c r="H80" i="6"/>
  <c r="I80" i="6" s="1"/>
  <c r="H78" i="6"/>
  <c r="I78" i="6" s="1"/>
  <c r="H77" i="6"/>
  <c r="I77" i="6" s="1"/>
  <c r="H76" i="6"/>
  <c r="I76" i="6" s="1"/>
  <c r="H75" i="6"/>
  <c r="I75" i="6" s="1"/>
  <c r="H74" i="6"/>
  <c r="I74" i="6" s="1"/>
  <c r="H72" i="6"/>
  <c r="I72" i="6" s="1"/>
  <c r="H71" i="6"/>
  <c r="I71" i="6" s="1"/>
  <c r="H70" i="6"/>
  <c r="I70" i="6" s="1"/>
  <c r="H69" i="6"/>
  <c r="I69" i="6" s="1"/>
  <c r="H68" i="6"/>
  <c r="I68" i="6" s="1"/>
  <c r="H66" i="6"/>
  <c r="I66" i="6" s="1"/>
  <c r="H65" i="6"/>
  <c r="I65" i="6" s="1"/>
  <c r="H64" i="6"/>
  <c r="I64" i="6" s="1"/>
  <c r="H63" i="6"/>
  <c r="I63" i="6" s="1"/>
  <c r="H62" i="6"/>
  <c r="I62" i="6" s="1"/>
  <c r="H61" i="6"/>
  <c r="I61" i="6" s="1"/>
  <c r="H60" i="6"/>
  <c r="I60" i="6" s="1"/>
  <c r="H59" i="6"/>
  <c r="I59" i="6" s="1"/>
  <c r="H58" i="6"/>
  <c r="I58" i="6" s="1"/>
  <c r="H56" i="6"/>
  <c r="I56" i="6" s="1"/>
  <c r="H55" i="6"/>
  <c r="I55" i="6" s="1"/>
  <c r="H54" i="6"/>
  <c r="I54" i="6" s="1"/>
  <c r="H53" i="6"/>
  <c r="I53" i="6" s="1"/>
  <c r="H51" i="6"/>
  <c r="I51" i="6" s="1"/>
  <c r="H50" i="6"/>
  <c r="I50" i="6" s="1"/>
  <c r="H49" i="6"/>
  <c r="I49" i="6" s="1"/>
  <c r="H48" i="6"/>
  <c r="I48" i="6" s="1"/>
  <c r="H47" i="6"/>
  <c r="I47" i="6" s="1"/>
  <c r="H46" i="6"/>
  <c r="I46" i="6" s="1"/>
  <c r="H45" i="6"/>
  <c r="I45" i="6" s="1"/>
  <c r="H44" i="6"/>
  <c r="I44" i="6" s="1"/>
  <c r="H43" i="6"/>
  <c r="I43" i="6" s="1"/>
  <c r="H41" i="6"/>
  <c r="I41" i="6" s="1"/>
  <c r="H40" i="6"/>
  <c r="I40" i="6" s="1"/>
  <c r="H38" i="6"/>
  <c r="I38" i="6" s="1"/>
  <c r="H37" i="6"/>
  <c r="I37" i="6" s="1"/>
  <c r="H36" i="6"/>
  <c r="I36" i="6" s="1"/>
  <c r="H35" i="6"/>
  <c r="I35" i="6" s="1"/>
  <c r="H34" i="6"/>
  <c r="I34" i="6" s="1"/>
  <c r="H33" i="6"/>
  <c r="I33" i="6" s="1"/>
  <c r="H32" i="6"/>
  <c r="I32" i="6" s="1"/>
  <c r="H31" i="6"/>
  <c r="I31" i="6" s="1"/>
  <c r="H30" i="6"/>
  <c r="I30" i="6" s="1"/>
  <c r="H29" i="6"/>
  <c r="I29" i="6" s="1"/>
  <c r="H28" i="6"/>
  <c r="I28" i="6" s="1"/>
  <c r="H27" i="6"/>
  <c r="I27" i="6" s="1"/>
  <c r="H26" i="6"/>
  <c r="I26" i="6" s="1"/>
  <c r="H25" i="6"/>
  <c r="I25" i="6" s="1"/>
  <c r="H24" i="6"/>
  <c r="I24" i="6" s="1"/>
  <c r="H23" i="6"/>
  <c r="I23" i="6" s="1"/>
  <c r="H21" i="6"/>
  <c r="I21" i="6" s="1"/>
  <c r="H20" i="6"/>
  <c r="I20" i="6" s="1"/>
  <c r="H19" i="6"/>
  <c r="I19" i="6" s="1"/>
  <c r="H18" i="6"/>
  <c r="I18" i="6" s="1"/>
  <c r="H17" i="6"/>
  <c r="I17" i="6" s="1"/>
  <c r="H16" i="6"/>
  <c r="I16" i="6" s="1"/>
  <c r="H15" i="6"/>
  <c r="I15" i="6" s="1"/>
  <c r="G13" i="6"/>
  <c r="B13" i="6"/>
  <c r="G12" i="6"/>
  <c r="B12" i="6"/>
  <c r="H11" i="6"/>
  <c r="C11" i="6"/>
  <c r="G10" i="6"/>
  <c r="B142" i="6" s="1"/>
  <c r="C10" i="6"/>
  <c r="C140" i="6" s="1"/>
  <c r="C9" i="6"/>
  <c r="C141" i="6" s="1"/>
  <c r="A8" i="6"/>
  <c r="G6" i="6"/>
  <c r="E129" i="6" l="1"/>
  <c r="E124" i="6"/>
  <c r="E125" i="6"/>
  <c r="E130" i="6"/>
  <c r="E131" i="6"/>
  <c r="E132" i="6"/>
  <c r="E122" i="6"/>
  <c r="E135" i="6"/>
  <c r="E121" i="6"/>
  <c r="E127" i="6"/>
  <c r="E126" i="6"/>
  <c r="E120" i="6"/>
  <c r="I117" i="6"/>
  <c r="E123" i="6"/>
  <c r="E128" i="6"/>
  <c r="E133" i="6"/>
  <c r="H107" i="5"/>
  <c r="H108" i="5"/>
  <c r="H109" i="5"/>
  <c r="H110" i="5"/>
  <c r="H102" i="5"/>
  <c r="H101" i="5"/>
  <c r="H100" i="5"/>
  <c r="H96" i="5"/>
  <c r="H97" i="5"/>
  <c r="H98" i="5"/>
  <c r="H87" i="5"/>
  <c r="H88" i="5"/>
  <c r="H89" i="5"/>
  <c r="H90" i="5"/>
  <c r="H91" i="5"/>
  <c r="H92" i="5"/>
  <c r="H93" i="5"/>
  <c r="H84" i="5"/>
  <c r="H80" i="5"/>
  <c r="H81" i="5"/>
  <c r="H74" i="5"/>
  <c r="H75" i="5"/>
  <c r="H76" i="5"/>
  <c r="H77" i="5"/>
  <c r="H68" i="5"/>
  <c r="H69" i="5"/>
  <c r="H70" i="5"/>
  <c r="H71" i="5"/>
  <c r="H58" i="5"/>
  <c r="H59" i="5"/>
  <c r="H60" i="5"/>
  <c r="H61" i="5"/>
  <c r="H62" i="5"/>
  <c r="H63" i="5"/>
  <c r="H64" i="5"/>
  <c r="H65" i="5"/>
  <c r="H53" i="5"/>
  <c r="H54" i="5"/>
  <c r="H55" i="5"/>
  <c r="H43" i="5"/>
  <c r="H44" i="5"/>
  <c r="H45" i="5"/>
  <c r="H46" i="5"/>
  <c r="H47" i="5"/>
  <c r="H48" i="5"/>
  <c r="H49" i="5"/>
  <c r="H50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16" i="5"/>
  <c r="H17" i="5"/>
  <c r="H18" i="5"/>
  <c r="H19" i="5"/>
  <c r="H20" i="5"/>
  <c r="H115" i="5"/>
  <c r="H114" i="5"/>
  <c r="H112" i="5"/>
  <c r="H83" i="5"/>
  <c r="H40" i="5"/>
  <c r="H39" i="5"/>
  <c r="E136" i="6" l="1"/>
  <c r="A8" i="5"/>
  <c r="I115" i="5"/>
  <c r="I114" i="5"/>
  <c r="I110" i="5"/>
  <c r="I109" i="5"/>
  <c r="I107" i="5"/>
  <c r="H106" i="5"/>
  <c r="I102" i="5"/>
  <c r="I101" i="5"/>
  <c r="I100" i="5"/>
  <c r="I98" i="5"/>
  <c r="H95" i="5"/>
  <c r="I95" i="5" s="1"/>
  <c r="I93" i="5"/>
  <c r="I91" i="5"/>
  <c r="I89" i="5"/>
  <c r="H86" i="5"/>
  <c r="I86" i="5" s="1"/>
  <c r="I84" i="5"/>
  <c r="I80" i="5"/>
  <c r="H79" i="5"/>
  <c r="I79" i="5" s="1"/>
  <c r="I76" i="5"/>
  <c r="I74" i="5"/>
  <c r="H73" i="5"/>
  <c r="I68" i="5"/>
  <c r="H67" i="5"/>
  <c r="I67" i="5" s="1"/>
  <c r="I65" i="5"/>
  <c r="I64" i="5"/>
  <c r="I62" i="5"/>
  <c r="I60" i="5"/>
  <c r="I58" i="5"/>
  <c r="H57" i="5"/>
  <c r="I57" i="5" s="1"/>
  <c r="I55" i="5"/>
  <c r="I54" i="5"/>
  <c r="I53" i="5"/>
  <c r="H52" i="5"/>
  <c r="I52" i="5" s="1"/>
  <c r="I50" i="5"/>
  <c r="I49" i="5"/>
  <c r="I46" i="5"/>
  <c r="I45" i="5"/>
  <c r="I44" i="5"/>
  <c r="H42" i="5"/>
  <c r="I42" i="5" s="1"/>
  <c r="I40" i="5"/>
  <c r="I39" i="5"/>
  <c r="I34" i="5"/>
  <c r="I33" i="5"/>
  <c r="I32" i="5"/>
  <c r="I31" i="5"/>
  <c r="I30" i="5"/>
  <c r="I28" i="5"/>
  <c r="I26" i="5"/>
  <c r="I24" i="5"/>
  <c r="I23" i="5"/>
  <c r="H22" i="5"/>
  <c r="I22" i="5" s="1"/>
  <c r="I17" i="5"/>
  <c r="I20" i="5"/>
  <c r="H15" i="5"/>
  <c r="I15" i="5" s="1"/>
  <c r="G13" i="5"/>
  <c r="B13" i="5"/>
  <c r="B12" i="5"/>
  <c r="G12" i="5"/>
  <c r="H11" i="5"/>
  <c r="C11" i="5"/>
  <c r="G10" i="5"/>
  <c r="B141" i="5" s="1"/>
  <c r="C10" i="5"/>
  <c r="C139" i="5" s="1"/>
  <c r="C9" i="5"/>
  <c r="C140" i="5" s="1"/>
  <c r="G6" i="5"/>
  <c r="H141" i="5"/>
  <c r="H140" i="5"/>
  <c r="H139" i="5"/>
  <c r="I112" i="5"/>
  <c r="E133" i="5" s="1"/>
  <c r="I108" i="5"/>
  <c r="I106" i="5"/>
  <c r="I97" i="5"/>
  <c r="I96" i="5"/>
  <c r="I92" i="5"/>
  <c r="I90" i="5"/>
  <c r="I88" i="5"/>
  <c r="I87" i="5"/>
  <c r="I83" i="5"/>
  <c r="I81" i="5"/>
  <c r="I77" i="5"/>
  <c r="I75" i="5"/>
  <c r="I73" i="5"/>
  <c r="I71" i="5"/>
  <c r="I70" i="5"/>
  <c r="I69" i="5"/>
  <c r="I63" i="5"/>
  <c r="I61" i="5"/>
  <c r="I59" i="5"/>
  <c r="I48" i="5"/>
  <c r="I47" i="5"/>
  <c r="I43" i="5"/>
  <c r="I37" i="5"/>
  <c r="I36" i="5"/>
  <c r="I35" i="5"/>
  <c r="I29" i="5"/>
  <c r="I27" i="5"/>
  <c r="I25" i="5"/>
  <c r="I19" i="5"/>
  <c r="I18" i="5"/>
  <c r="I16" i="5"/>
  <c r="E137" i="6" l="1"/>
  <c r="E138" i="6" s="1"/>
  <c r="I116" i="5"/>
  <c r="E128" i="5"/>
  <c r="E121" i="5"/>
  <c r="E129" i="5"/>
  <c r="E122" i="5"/>
  <c r="E134" i="5"/>
  <c r="E132" i="5"/>
  <c r="E131" i="5"/>
  <c r="E130" i="5"/>
  <c r="E127" i="5"/>
  <c r="E126" i="5"/>
  <c r="E125" i="5"/>
  <c r="E124" i="5"/>
  <c r="E123" i="5"/>
  <c r="E120" i="5"/>
  <c r="E119" i="5"/>
  <c r="E135" i="5" l="1"/>
  <c r="E136" i="5" s="1"/>
  <c r="E137" i="5" s="1"/>
  <c r="H146" i="3" l="1"/>
  <c r="I36" i="3"/>
  <c r="I37" i="3"/>
  <c r="H145" i="3"/>
  <c r="H144" i="3"/>
  <c r="B146" i="3"/>
  <c r="C145" i="3"/>
  <c r="C144" i="3"/>
  <c r="I120" i="3"/>
  <c r="I119" i="3"/>
  <c r="E139" i="3" l="1"/>
  <c r="I117" i="3"/>
  <c r="E138" i="3" s="1"/>
  <c r="I115" i="3" l="1"/>
  <c r="I114" i="3"/>
  <c r="I113" i="3"/>
  <c r="I112" i="3"/>
  <c r="I111" i="3"/>
  <c r="I107" i="3"/>
  <c r="I106" i="3"/>
  <c r="I103" i="3"/>
  <c r="I102" i="3"/>
  <c r="I101" i="3"/>
  <c r="I100" i="3"/>
  <c r="I98" i="3"/>
  <c r="I97" i="3"/>
  <c r="I96" i="3"/>
  <c r="I95" i="3"/>
  <c r="I94" i="3"/>
  <c r="I93" i="3"/>
  <c r="I92" i="3"/>
  <c r="I91" i="3"/>
  <c r="I89" i="3"/>
  <c r="I88" i="3"/>
  <c r="I86" i="3"/>
  <c r="I85" i="3"/>
  <c r="I84" i="3"/>
  <c r="I82" i="3"/>
  <c r="I81" i="3"/>
  <c r="I80" i="3"/>
  <c r="I79" i="3"/>
  <c r="I78" i="3"/>
  <c r="I76" i="3"/>
  <c r="I73" i="3"/>
  <c r="I72" i="3"/>
  <c r="I71" i="3"/>
  <c r="I70" i="3"/>
  <c r="I68" i="3"/>
  <c r="I67" i="3"/>
  <c r="I66" i="3"/>
  <c r="I65" i="3"/>
  <c r="I64" i="3"/>
  <c r="I63" i="3"/>
  <c r="I62" i="3"/>
  <c r="I61" i="3"/>
  <c r="I60" i="3"/>
  <c r="I56" i="3"/>
  <c r="I55" i="3"/>
  <c r="I54" i="3"/>
  <c r="I53" i="3"/>
  <c r="I51" i="3"/>
  <c r="I50" i="3"/>
  <c r="I49" i="3"/>
  <c r="I48" i="3"/>
  <c r="I47" i="3"/>
  <c r="I46" i="3"/>
  <c r="I44" i="3"/>
  <c r="I43" i="3"/>
  <c r="I42" i="3"/>
  <c r="I40" i="3"/>
  <c r="I39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0" i="3"/>
  <c r="I19" i="3"/>
  <c r="I18" i="3"/>
  <c r="I15" i="3"/>
  <c r="I16" i="3"/>
  <c r="I17" i="3"/>
  <c r="E128" i="3" l="1"/>
  <c r="E126" i="3"/>
  <c r="E132" i="3"/>
  <c r="E133" i="3"/>
  <c r="E131" i="3"/>
  <c r="E136" i="3"/>
  <c r="E137" i="3"/>
  <c r="E135" i="3"/>
  <c r="E130" i="3"/>
  <c r="E129" i="3"/>
  <c r="E125" i="3"/>
  <c r="E134" i="3"/>
  <c r="E127" i="3"/>
  <c r="E124" i="3"/>
  <c r="E140" i="3" l="1"/>
  <c r="E141" i="3" s="1"/>
  <c r="E142" i="3" s="1"/>
</calcChain>
</file>

<file path=xl/sharedStrings.xml><?xml version="1.0" encoding="utf-8"?>
<sst xmlns="http://schemas.openxmlformats.org/spreadsheetml/2006/main" count="650" uniqueCount="250">
  <si>
    <t>Monternummer:</t>
  </si>
  <si>
    <t>Ort:</t>
  </si>
  <si>
    <t>E-post:</t>
  </si>
  <si>
    <t>Art nr.</t>
  </si>
  <si>
    <t>HYR &amp; KÖPMATTOR</t>
  </si>
  <si>
    <t>Pris</t>
  </si>
  <si>
    <t>Antal</t>
  </si>
  <si>
    <t>Art</t>
  </si>
  <si>
    <t xml:space="preserve">VAJERPUNKTER - TRUSS - BELYSNING </t>
  </si>
  <si>
    <t>AV-TEKNIK</t>
  </si>
  <si>
    <t>BYGGNATION</t>
  </si>
  <si>
    <t>Låsbar vikdörr, Octanorm</t>
  </si>
  <si>
    <t>Låsbar dörr 1x2.5m, vit</t>
  </si>
  <si>
    <t>MÅLNING AV TRÄVÄGG</t>
  </si>
  <si>
    <t>VATTEN &amp; AVLOPP</t>
  </si>
  <si>
    <t>Vatten och avloppsuttag</t>
  </si>
  <si>
    <t>Vattenuttag</t>
  </si>
  <si>
    <t>ELEKTRISKA INSTALLATIONER</t>
  </si>
  <si>
    <t>TRUCK &amp; GODSTJÄNSTER</t>
  </si>
  <si>
    <t>ÖVRIGA TJÄNSTER</t>
  </si>
  <si>
    <t>offert</t>
  </si>
  <si>
    <t>SKADOR &amp; ÅTERSTÄLLNING</t>
  </si>
  <si>
    <t>Väggar, hyrmattor och montertillbehör skall återställas i ursprungligt skick. Ev. skador debiteras</t>
  </si>
  <si>
    <t>ÖVRIGA ÖNSKEMÅL</t>
  </si>
  <si>
    <t>hans.holmberg@conventum.se</t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</si>
  <si>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grå plast med klädd sits</t>
    </r>
  </si>
  <si>
    <r>
      <rPr>
        <b/>
        <sz val="11"/>
        <color theme="1"/>
        <rFont val="Corbel"/>
        <family val="2"/>
      </rPr>
      <t>Barpall</t>
    </r>
    <r>
      <rPr>
        <sz val="11"/>
        <color theme="1"/>
        <rFont val="Corbel"/>
        <family val="2"/>
      </rPr>
      <t>, Z-underrede eller 4-ben</t>
    </r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</si>
  <si>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svart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</si>
  <si>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120cmx70x75cm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</si>
  <si>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180cmx70x75cm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</si>
  <si>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höjd 110cm 60cm skiva, vit</t>
    </r>
  </si>
  <si>
    <r>
      <rPr>
        <b/>
        <sz val="11"/>
        <color theme="1"/>
        <rFont val="Corbel"/>
        <family val="2"/>
      </rPr>
      <t>Cafébord</t>
    </r>
    <r>
      <rPr>
        <sz val="11"/>
        <color theme="1"/>
        <rFont val="Corbel"/>
        <family val="2"/>
      </rPr>
      <t>, höjd 72cm, vit skiva DIAM: 60cm</t>
    </r>
  </si>
  <si>
    <r>
      <rPr>
        <b/>
        <sz val="11"/>
        <color theme="1"/>
        <rFont val="Corbel"/>
        <family val="2"/>
      </rPr>
      <t>Disk</t>
    </r>
    <r>
      <rPr>
        <sz val="11"/>
        <color theme="1"/>
        <rFont val="Corbel"/>
        <family val="2"/>
      </rPr>
      <t>, 1000x500x1000</t>
    </r>
  </si>
  <si>
    <r>
      <rPr>
        <b/>
        <sz val="11"/>
        <color theme="1"/>
        <rFont val="Corbel"/>
        <family val="2"/>
      </rPr>
      <t xml:space="preserve">EK-Disk på hjul </t>
    </r>
    <r>
      <rPr>
        <sz val="11"/>
        <color theme="1"/>
        <rFont val="Corbel"/>
        <family val="2"/>
      </rPr>
      <t>1860mm med överdel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</si>
  <si>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 Höj och sänkbart (70-110cm)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</si>
  <si>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(som ovan) + 40cm hög överdel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</si>
  <si>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110cm DIAM: 80cm, grå plast (fällbart)</t>
    </r>
  </si>
  <si>
    <r>
      <rPr>
        <b/>
        <sz val="11"/>
        <color theme="1"/>
        <rFont val="Corbel"/>
        <family val="2"/>
      </rPr>
      <t>Broschyrställ</t>
    </r>
    <r>
      <rPr>
        <sz val="11"/>
        <color theme="1"/>
        <rFont val="Corbel"/>
        <family val="2"/>
      </rPr>
      <t>, Tower</t>
    </r>
  </si>
  <si>
    <r>
      <rPr>
        <b/>
        <sz val="11"/>
        <color theme="1"/>
        <rFont val="Corbel"/>
        <family val="2"/>
      </rPr>
      <t>Växt</t>
    </r>
    <r>
      <rPr>
        <sz val="11"/>
        <color theme="1"/>
        <rFont val="Corbel"/>
        <family val="2"/>
      </rPr>
      <t xml:space="preserve">, golv (konstväxt) </t>
    </r>
  </si>
  <si>
    <r>
      <t xml:space="preserve">Cooler, 50 liter </t>
    </r>
    <r>
      <rPr>
        <sz val="11"/>
        <color theme="1"/>
        <rFont val="Corbel"/>
        <family val="2"/>
      </rPr>
      <t>(rymmert c:a 85st. 33cl.-burkar</t>
    </r>
  </si>
  <si>
    <r>
      <rPr>
        <b/>
        <sz val="11"/>
        <color theme="1"/>
        <rFont val="Corbel"/>
        <family val="2"/>
      </rPr>
      <t>Spotlight 100W</t>
    </r>
    <r>
      <rPr>
        <sz val="11"/>
        <color theme="1"/>
        <rFont val="Corbel"/>
        <family val="2"/>
      </rPr>
      <t>, arm exkl el (kräver vägg för montage)</t>
    </r>
  </si>
  <si>
    <r>
      <t xml:space="preserve">Vajerögla, </t>
    </r>
    <r>
      <rPr>
        <sz val="11"/>
        <color theme="1"/>
        <rFont val="Corbel"/>
        <family val="2"/>
      </rPr>
      <t>punkt till position från 12m tak (reutlinger)</t>
    </r>
  </si>
  <si>
    <r>
      <t>Thelferpunkt</t>
    </r>
    <r>
      <rPr>
        <sz val="11"/>
        <color theme="1"/>
        <rFont val="Corbel"/>
        <family val="2"/>
      </rPr>
      <t>, handspel till position från 12m</t>
    </r>
  </si>
  <si>
    <r>
      <rPr>
        <b/>
        <sz val="11"/>
        <color theme="1"/>
        <rFont val="Corbel"/>
        <family val="2"/>
      </rPr>
      <t>Ljusrigg</t>
    </r>
    <r>
      <rPr>
        <sz val="11"/>
        <color theme="1"/>
        <rFont val="Corbel"/>
        <family val="2"/>
      </rPr>
      <t xml:space="preserve"> (portabel), inkl.4 X 50W Hallogen på stativ/dimmer</t>
    </r>
  </si>
  <si>
    <r>
      <rPr>
        <b/>
        <sz val="11"/>
        <color theme="1"/>
        <rFont val="Corbel"/>
        <family val="2"/>
      </rPr>
      <t>LED, Ljusramp</t>
    </r>
    <r>
      <rPr>
        <sz val="11"/>
        <color theme="1"/>
        <rFont val="Corbel"/>
        <family val="2"/>
      </rPr>
      <t>, RGB-färger (uplight/downlight)</t>
    </r>
  </si>
  <si>
    <r>
      <rPr>
        <b/>
        <sz val="11"/>
        <color theme="1"/>
        <rFont val="Corbel"/>
        <family val="2"/>
      </rPr>
      <t xml:space="preserve">LED, </t>
    </r>
    <r>
      <rPr>
        <sz val="11"/>
        <color theme="1"/>
        <rFont val="Corbel"/>
        <family val="2"/>
      </rPr>
      <t>B-EYE K 10 Clay Paky</t>
    </r>
  </si>
  <si>
    <r>
      <rPr>
        <b/>
        <sz val="11"/>
        <color theme="1"/>
        <rFont val="Corbel"/>
        <family val="2"/>
      </rPr>
      <t xml:space="preserve">Power PAR, </t>
    </r>
    <r>
      <rPr>
        <sz val="11"/>
        <color theme="1"/>
        <rFont val="Corbel"/>
        <family val="2"/>
      </rPr>
      <t xml:space="preserve">CDM-150W </t>
    </r>
    <r>
      <rPr>
        <sz val="10"/>
        <color theme="1"/>
        <rFont val="Corbel"/>
        <family val="2"/>
      </rPr>
      <t>(kräver vajerpunkt &amp; truss för montage)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</si>
  <si>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(endagshyra)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</si>
  <si>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(flerdag)</t>
    </r>
  </si>
  <si>
    <r>
      <rPr>
        <b/>
        <sz val="11"/>
        <color theme="1"/>
        <rFont val="Corbel"/>
        <family val="2"/>
      </rPr>
      <t>Octanorm</t>
    </r>
    <r>
      <rPr>
        <sz val="11"/>
        <color theme="1"/>
        <rFont val="Corbel"/>
        <family val="2"/>
      </rPr>
      <t>, 1X2.5m (ALU-system), vit boardskiva</t>
    </r>
  </si>
  <si>
    <r>
      <rPr>
        <b/>
        <sz val="11"/>
        <color theme="1"/>
        <rFont val="Corbel"/>
        <family val="2"/>
      </rPr>
      <t>Vägg</t>
    </r>
    <r>
      <rPr>
        <sz val="11"/>
        <color theme="1"/>
        <rFont val="Corbel"/>
        <family val="2"/>
      </rPr>
      <t>, 1X2.5m, trä, vit (ej nymålad)</t>
    </r>
  </si>
  <si>
    <r>
      <rPr>
        <b/>
        <sz val="11"/>
        <color theme="1"/>
        <rFont val="Corbel"/>
        <family val="2"/>
      </rPr>
      <t>Målning</t>
    </r>
    <r>
      <rPr>
        <sz val="11"/>
        <color theme="1"/>
        <rFont val="Corbel"/>
        <family val="2"/>
      </rPr>
      <t xml:space="preserve"> av trävägg, exkl. färg 1x2.5m (1 sida)</t>
    </r>
  </si>
  <si>
    <r>
      <rPr>
        <b/>
        <sz val="11"/>
        <color theme="1"/>
        <rFont val="Corbel"/>
        <family val="2"/>
      </rPr>
      <t>Eluttag</t>
    </r>
    <r>
      <rPr>
        <sz val="11"/>
        <color theme="1"/>
        <rFont val="Corbel"/>
        <family val="2"/>
      </rPr>
      <t>, 10A, 230V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</si>
  <si>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16A, 400V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</si>
  <si>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25A, 400V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</si>
  <si>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63A, 400V</t>
    </r>
  </si>
  <si>
    <r>
      <rPr>
        <b/>
        <sz val="11"/>
        <color theme="1"/>
        <rFont val="Corbel"/>
        <family val="2"/>
      </rPr>
      <t>Elcentral</t>
    </r>
    <r>
      <rPr>
        <sz val="11"/>
        <color theme="1"/>
        <rFont val="Corbel"/>
        <family val="2"/>
      </rPr>
      <t xml:space="preserve"> 16A</t>
    </r>
  </si>
  <si>
    <r>
      <rPr>
        <b/>
        <sz val="11"/>
        <color theme="1"/>
        <rFont val="Corbel"/>
        <family val="2"/>
      </rPr>
      <t xml:space="preserve">Elcentral </t>
    </r>
    <r>
      <rPr>
        <sz val="11"/>
        <color theme="1"/>
        <rFont val="Corbel"/>
        <family val="2"/>
      </rPr>
      <t>32A</t>
    </r>
  </si>
  <si>
    <r>
      <rPr>
        <b/>
        <sz val="11"/>
        <color theme="1"/>
        <rFont val="Corbel"/>
        <family val="2"/>
      </rPr>
      <t>Förlängningssladd</t>
    </r>
    <r>
      <rPr>
        <sz val="11"/>
        <color theme="1"/>
        <rFont val="Corbel"/>
        <family val="2"/>
      </rPr>
      <t>, max 5m</t>
    </r>
  </si>
  <si>
    <r>
      <rPr>
        <b/>
        <sz val="11"/>
        <color theme="1"/>
        <rFont val="Corbel"/>
        <family val="2"/>
      </rPr>
      <t>Nattström</t>
    </r>
    <r>
      <rPr>
        <sz val="11"/>
        <color theme="1"/>
        <rFont val="Corbel"/>
        <family val="2"/>
      </rPr>
      <t>, endast 10A</t>
    </r>
  </si>
  <si>
    <r>
      <rPr>
        <b/>
        <sz val="11"/>
        <color theme="1"/>
        <rFont val="Corbel"/>
        <family val="2"/>
      </rPr>
      <t>Truck</t>
    </r>
    <r>
      <rPr>
        <sz val="11"/>
        <color theme="1"/>
        <rFont val="Corbel"/>
        <family val="2"/>
      </rPr>
      <t>, upp till 1.5ton, 1:a lyftet, Lastning &amp; lossning pallar</t>
    </r>
  </si>
  <si>
    <r>
      <rPr>
        <b/>
        <sz val="11"/>
        <color theme="1"/>
        <rFont val="Corbel"/>
        <family val="2"/>
      </rPr>
      <t>Truck</t>
    </r>
    <r>
      <rPr>
        <sz val="11"/>
        <color theme="1"/>
        <rFont val="Corbel"/>
        <family val="2"/>
      </rPr>
      <t>, från lyft 2 - 10</t>
    </r>
  </si>
  <si>
    <r>
      <t xml:space="preserve">Förvarning av </t>
    </r>
    <r>
      <rPr>
        <b/>
        <sz val="11"/>
        <color theme="1"/>
        <rFont val="Corbel"/>
        <family val="2"/>
      </rPr>
      <t>tomemballage</t>
    </r>
    <r>
      <rPr>
        <sz val="11"/>
        <color theme="1"/>
        <rFont val="Corbel"/>
        <family val="2"/>
      </rPr>
      <t>/kubikmeter</t>
    </r>
  </si>
  <si>
    <r>
      <t xml:space="preserve">Förvarning av </t>
    </r>
    <r>
      <rPr>
        <b/>
        <sz val="11"/>
        <color theme="1"/>
        <rFont val="Corbel"/>
        <family val="2"/>
      </rPr>
      <t>tillgängligt gods</t>
    </r>
    <r>
      <rPr>
        <sz val="11"/>
        <color theme="1"/>
        <rFont val="Corbel"/>
        <family val="2"/>
      </rPr>
      <t>/pall</t>
    </r>
  </si>
  <si>
    <r>
      <rPr>
        <b/>
        <sz val="11"/>
        <color theme="1"/>
        <rFont val="Corbel"/>
        <family val="2"/>
      </rPr>
      <t>Städning</t>
    </r>
    <r>
      <rPr>
        <sz val="11"/>
        <color theme="1"/>
        <rFont val="Corbel"/>
        <family val="2"/>
      </rPr>
      <t xml:space="preserve"> under mässdagarna, ange m2 yta (pris/m2/dag)</t>
    </r>
  </si>
  <si>
    <r>
      <t>Sophantering</t>
    </r>
    <r>
      <rPr>
        <sz val="11"/>
        <color theme="1"/>
        <rFont val="Corbel"/>
        <family val="2"/>
      </rPr>
      <t>, grov, (pris/m3)</t>
    </r>
  </si>
  <si>
    <r>
      <t>Tjänster</t>
    </r>
    <r>
      <rPr>
        <sz val="11"/>
        <color theme="1"/>
        <rFont val="Corbel"/>
        <family val="2"/>
      </rPr>
      <t>, monteringshjälp, upphängning m.m. (pris/h)</t>
    </r>
  </si>
  <si>
    <r>
      <t>Skyltar, vepor, texter &amp; bilder</t>
    </r>
    <r>
      <rPr>
        <sz val="11"/>
        <color theme="1"/>
        <rFont val="Corbel"/>
        <family val="2"/>
      </rPr>
      <t xml:space="preserve">, </t>
    </r>
    <r>
      <rPr>
        <sz val="8"/>
        <color theme="1"/>
        <rFont val="Corbel"/>
        <family val="2"/>
      </rPr>
      <t>kontakta Hans Holmberg</t>
    </r>
  </si>
  <si>
    <r>
      <rPr>
        <b/>
        <sz val="11"/>
        <color theme="1"/>
        <rFont val="Corbel"/>
        <family val="2"/>
      </rPr>
      <t>Återställning</t>
    </r>
    <r>
      <rPr>
        <sz val="11"/>
        <color theme="1"/>
        <rFont val="Corbel"/>
        <family val="2"/>
      </rPr>
      <t xml:space="preserve"> av träväggar som utställare själv målat</t>
    </r>
    <r>
      <rPr>
        <sz val="9"/>
        <color theme="1"/>
        <rFont val="Corbel"/>
        <family val="2"/>
      </rPr>
      <t xml:space="preserve"> </t>
    </r>
    <r>
      <rPr>
        <sz val="8"/>
        <color theme="1"/>
        <rFont val="Corbel"/>
        <family val="2"/>
      </rPr>
      <t>(per sida)</t>
    </r>
  </si>
  <si>
    <r>
      <rPr>
        <b/>
        <sz val="11"/>
        <color theme="1"/>
        <rFont val="Corbel"/>
        <family val="2"/>
      </rPr>
      <t>Rensning</t>
    </r>
    <r>
      <rPr>
        <sz val="11"/>
        <color theme="1"/>
        <rFont val="Corbel"/>
        <family val="2"/>
      </rPr>
      <t xml:space="preserve"> av väggar från spik, tejp, klamrar m.m. </t>
    </r>
    <r>
      <rPr>
        <sz val="10"/>
        <color theme="1"/>
        <rFont val="Corbel"/>
        <family val="2"/>
      </rPr>
      <t>(per timme)</t>
    </r>
  </si>
  <si>
    <r>
      <rPr>
        <b/>
        <sz val="11"/>
        <color theme="1"/>
        <rFont val="Corbel"/>
        <family val="2"/>
      </rPr>
      <t>Skadad trävägg</t>
    </r>
    <r>
      <rPr>
        <sz val="11"/>
        <color theme="1"/>
        <rFont val="Corbel"/>
        <family val="2"/>
      </rPr>
      <t>, minimiavgift</t>
    </r>
  </si>
  <si>
    <r>
      <rPr>
        <b/>
        <sz val="11"/>
        <color theme="1"/>
        <rFont val="Corbel"/>
        <family val="2"/>
      </rPr>
      <t>Skadad octanormvägg-skiva</t>
    </r>
    <r>
      <rPr>
        <sz val="11"/>
        <color theme="1"/>
        <rFont val="Corbel"/>
        <family val="2"/>
      </rPr>
      <t xml:space="preserve">, minimiavgift </t>
    </r>
    <r>
      <rPr>
        <sz val="10"/>
        <color theme="1"/>
        <rFont val="Corbel"/>
        <family val="2"/>
      </rPr>
      <t>(per skiva)</t>
    </r>
  </si>
  <si>
    <r>
      <t xml:space="preserve">Skuren eller på annat sätt skadad </t>
    </r>
    <r>
      <rPr>
        <b/>
        <sz val="11"/>
        <color theme="1"/>
        <rFont val="Corbel"/>
        <family val="2"/>
      </rPr>
      <t>matta.</t>
    </r>
    <r>
      <rPr>
        <sz val="11"/>
        <color theme="1"/>
        <rFont val="Corbel"/>
        <family val="2"/>
      </rPr>
      <t xml:space="preserve"> (per m2)</t>
    </r>
  </si>
  <si>
    <r>
      <t xml:space="preserve">Tel: 019-766 45 03 - Mob </t>
    </r>
    <r>
      <rPr>
        <b/>
        <sz val="11"/>
        <color theme="1"/>
        <rFont val="Corbel"/>
        <family val="2"/>
      </rPr>
      <t xml:space="preserve">0709-27 20 31 </t>
    </r>
  </si>
  <si>
    <t xml:space="preserve">Antal </t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</si>
  <si>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blå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</si>
  <si>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grön - </t>
    </r>
    <r>
      <rPr>
        <sz val="10"/>
        <color theme="1"/>
        <rFont val="Corbel"/>
        <family val="2"/>
      </rPr>
      <t>se färgprov nedan 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</si>
  <si>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</si>
  <si>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röd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</si>
  <si>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svart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</si>
  <si>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mörkgrå/antracit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(</t>
    </r>
    <r>
      <rPr>
        <sz val="10"/>
        <color theme="1"/>
        <rFont val="Corbel"/>
        <family val="2"/>
      </rPr>
      <t>m2)</t>
    </r>
  </si>
  <si>
    <r>
      <t xml:space="preserve">Soffbord, </t>
    </r>
    <r>
      <rPr>
        <sz val="11"/>
        <color theme="1"/>
        <rFont val="Corbel"/>
        <family val="2"/>
      </rPr>
      <t>korg vitt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</si>
  <si>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svart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</si>
  <si>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vit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</si>
  <si>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</t>
    </r>
    <r>
      <rPr>
        <sz val="10"/>
        <color theme="1"/>
        <rFont val="Corbel"/>
        <family val="2"/>
      </rPr>
      <t xml:space="preserve"> 110cm DIAM: 80cm, med vit linneduk (inkl. tvätt)</t>
    </r>
  </si>
  <si>
    <r>
      <rPr>
        <b/>
        <sz val="11"/>
        <color theme="1"/>
        <rFont val="Corbel"/>
        <family val="2"/>
      </rPr>
      <t>Soffbord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mörkt trä med svarta ben, höjd 52cm DIAM:80cm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</si>
  <si>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180x75cm, hårdplast grått</t>
    </r>
  </si>
  <si>
    <t>Summa</t>
  </si>
  <si>
    <t>DISKAR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</si>
  <si>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svart, skinn</t>
    </r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</si>
  <si>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björk, stoppad röd sits</t>
    </r>
  </si>
  <si>
    <t>14XXX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</si>
  <si>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vinröd, sammetstruktur</t>
    </r>
  </si>
  <si>
    <t>STOLAR - FÅTÖLJER - SOFFOR - PALLAR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</si>
  <si>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ljusgrå,m hjul</t>
    </r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</si>
  <si>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mörkgrå 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</si>
  <si>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soff, 50x50cm, vit,grå,svart mm</t>
    </r>
  </si>
  <si>
    <r>
      <rPr>
        <b/>
        <sz val="10"/>
        <color theme="1"/>
        <rFont val="Corbel"/>
        <family val="2"/>
      </rPr>
      <t>Rullmatta</t>
    </r>
    <r>
      <rPr>
        <sz val="10"/>
        <color theme="1"/>
        <rFont val="Corbel"/>
        <family val="2"/>
      </rPr>
      <t>,</t>
    </r>
    <r>
      <rPr>
        <b/>
        <sz val="10"/>
        <color theme="1"/>
        <rFont val="Corbel"/>
        <family val="2"/>
      </rPr>
      <t xml:space="preserve"> Expo Colour</t>
    </r>
    <r>
      <rPr>
        <sz val="10"/>
        <color theme="1"/>
        <rFont val="Corbel"/>
        <family val="2"/>
      </rPr>
      <t xml:space="preserve"> - Engångsmatta - inklusive tillpassning, tejp &amp; läggning. Priset avser hel rulle. (kontakta Monterservice för tillgängliga färger). Pris/m2</t>
    </r>
  </si>
  <si>
    <r>
      <rPr>
        <b/>
        <sz val="11"/>
        <color theme="1"/>
        <rFont val="Corbel"/>
        <family val="2"/>
      </rPr>
      <t>Liten kyl</t>
    </r>
    <r>
      <rPr>
        <sz val="11"/>
        <color theme="1"/>
        <rFont val="Corbel"/>
        <family val="2"/>
      </rPr>
      <t xml:space="preserve">, 100liter med frysfack </t>
    </r>
    <r>
      <rPr>
        <sz val="10"/>
        <color theme="1"/>
        <rFont val="Corbel"/>
        <family val="2"/>
      </rPr>
      <t>(design som "Marshallåda")</t>
    </r>
  </si>
  <si>
    <r>
      <rPr>
        <b/>
        <sz val="11"/>
        <color theme="1"/>
        <rFont val="Corbel"/>
        <family val="2"/>
      </rPr>
      <t>Truss</t>
    </r>
    <r>
      <rPr>
        <sz val="11"/>
        <color theme="1"/>
        <rFont val="Corbel"/>
        <family val="2"/>
      </rPr>
      <t xml:space="preserve"> till ljus &amp; vepa </t>
    </r>
    <r>
      <rPr>
        <b/>
        <i/>
        <sz val="10"/>
        <color theme="1"/>
        <rFont val="Corbel"/>
        <family val="2"/>
      </rPr>
      <t>(obs! vajerpunkt/er krävs)</t>
    </r>
  </si>
  <si>
    <t>14108 (14113)</t>
  </si>
  <si>
    <t>14105 (14110)</t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</si>
  <si>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(endagshyra)</t>
    </r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</si>
  <si>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(flerdagshyra)</t>
    </r>
  </si>
  <si>
    <r>
      <t xml:space="preserve">Internetuppkoppling, </t>
    </r>
    <r>
      <rPr>
        <sz val="11"/>
        <color theme="1"/>
        <rFont val="Corbel"/>
        <family val="2"/>
      </rPr>
      <t xml:space="preserve">fast lina </t>
    </r>
  </si>
  <si>
    <r>
      <t>Ancorbolt,</t>
    </r>
    <r>
      <rPr>
        <sz val="11"/>
        <color theme="1"/>
        <rFont val="Corbel"/>
        <family val="2"/>
      </rPr>
      <t xml:space="preserve"> motordriven kedja/punkt</t>
    </r>
    <r>
      <rPr>
        <b/>
        <sz val="11"/>
        <color theme="1"/>
        <rFont val="Corbel"/>
        <family val="2"/>
      </rPr>
      <t xml:space="preserve">, </t>
    </r>
    <r>
      <rPr>
        <sz val="9"/>
        <color theme="1"/>
        <rFont val="Corbel"/>
        <family val="2"/>
      </rPr>
      <t>max 150kg från 12m</t>
    </r>
  </si>
  <si>
    <r>
      <rPr>
        <b/>
        <sz val="11"/>
        <color theme="1"/>
        <rFont val="Corbel"/>
        <family val="2"/>
      </rPr>
      <t>Målning</t>
    </r>
    <r>
      <rPr>
        <sz val="11"/>
        <color theme="1"/>
        <rFont val="Corbel"/>
        <family val="2"/>
      </rPr>
      <t xml:space="preserve"> av dörr, exkl. färg, 1x2.5m (1 sida), </t>
    </r>
    <r>
      <rPr>
        <sz val="10"/>
        <color theme="1"/>
        <rFont val="Corbel"/>
        <family val="2"/>
      </rPr>
      <t>inkl. plastning</t>
    </r>
  </si>
  <si>
    <r>
      <rPr>
        <b/>
        <sz val="11"/>
        <color theme="1"/>
        <rFont val="Corbel"/>
        <family val="2"/>
      </rPr>
      <t>Färg</t>
    </r>
    <r>
      <rPr>
        <sz val="11"/>
        <color theme="1"/>
        <rFont val="Corbel"/>
        <family val="2"/>
      </rPr>
      <t xml:space="preserve">, inköp, </t>
    </r>
    <r>
      <rPr>
        <sz val="10"/>
        <color theme="1"/>
        <rFont val="Corbel"/>
        <family val="2"/>
      </rPr>
      <t>Kulör eller vit, 2 strykningar, per löpmeter</t>
    </r>
  </si>
  <si>
    <r>
      <rPr>
        <b/>
        <sz val="11"/>
        <color theme="1"/>
        <rFont val="Corbel"/>
        <family val="2"/>
      </rPr>
      <t xml:space="preserve">Displayvägg, </t>
    </r>
    <r>
      <rPr>
        <sz val="11"/>
        <color theme="1"/>
        <rFont val="Corbel"/>
        <family val="2"/>
      </rPr>
      <t>2.25m hög med 1.20 x 0.95 expo.yta</t>
    </r>
  </si>
  <si>
    <t>18210/18212</t>
  </si>
  <si>
    <t>18200/-02/04</t>
  </si>
  <si>
    <t>MONTERSERVICE - BESTÄLLNINGSBLANKETT</t>
  </si>
  <si>
    <t>Kundnr (Intern notering)</t>
  </si>
  <si>
    <t>Ordernr. (intern not.)</t>
  </si>
  <si>
    <t>Sista inlämningsdag:</t>
  </si>
  <si>
    <t>Betalare (bolag):</t>
  </si>
  <si>
    <t>Fakuraadress:</t>
  </si>
  <si>
    <t>Referens/märkning:</t>
  </si>
  <si>
    <t>Mobilnr/Direktnr:</t>
  </si>
  <si>
    <t>Kontakt:</t>
  </si>
  <si>
    <t>Postnr.</t>
  </si>
  <si>
    <t>Summering av order</t>
  </si>
  <si>
    <t>Hyr &amp; Köpmattor</t>
  </si>
  <si>
    <t>Artikel</t>
  </si>
  <si>
    <t>SEK exkl. moms</t>
  </si>
  <si>
    <t>TILLSTÅND ÖVRIGT</t>
  </si>
  <si>
    <r>
      <rPr>
        <b/>
        <sz val="11"/>
        <color theme="1"/>
        <rFont val="Corbel"/>
        <family val="2"/>
      </rPr>
      <t>Höjdbyggnadstillstånd,</t>
    </r>
    <r>
      <rPr>
        <sz val="11"/>
        <color theme="1"/>
        <rFont val="Corbel"/>
        <family val="2"/>
      </rPr>
      <t xml:space="preserve"> budskap över 2.5m</t>
    </r>
  </si>
  <si>
    <t xml:space="preserve">BORD </t>
  </si>
  <si>
    <t>Bord</t>
  </si>
  <si>
    <t>Diskar</t>
  </si>
  <si>
    <t>Stolar, Soffor &amp; Fåtöljer</t>
  </si>
  <si>
    <t>ÖVRIG MONTERUTRUSTNING</t>
  </si>
  <si>
    <t>Övrig monterutrustning</t>
  </si>
  <si>
    <t>Vajerpunkter, truss &amp; belysning</t>
  </si>
  <si>
    <t>AV-Teknik</t>
  </si>
  <si>
    <t>Byggnation</t>
  </si>
  <si>
    <t>Målning</t>
  </si>
  <si>
    <t>Vatten &amp; Avlopp</t>
  </si>
  <si>
    <t>Elektriska installationer</t>
  </si>
  <si>
    <t>Truck &amp; Godstjänster</t>
  </si>
  <si>
    <t>Övriga tjänster</t>
  </si>
  <si>
    <t>Skador &amp; återställning</t>
  </si>
  <si>
    <t>Tillstånd &amp; övrigt</t>
  </si>
  <si>
    <t>Övriga önskemål</t>
  </si>
  <si>
    <t>Summa  SEK, exkl moms</t>
  </si>
  <si>
    <t>Moms 25%</t>
  </si>
  <si>
    <t>Kundnr.</t>
  </si>
  <si>
    <t>Ordernr.</t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</si>
  <si>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"Duni Evolin", 240cm</t>
    </r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</si>
  <si>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vit linne 240cm, inkl. tvätt</t>
    </r>
  </si>
  <si>
    <t>Utskrift den</t>
  </si>
  <si>
    <t>ARENAN</t>
  </si>
  <si>
    <t>Denna prislista gäller från 2019-02-01</t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</si>
  <si>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mellangrå </t>
    </r>
  </si>
  <si>
    <t>EFTERBESTÄLLNING</t>
  </si>
  <si>
    <t>14101(14102)</t>
  </si>
  <si>
    <t>Arbetsorder - Monterservice 2019</t>
  </si>
  <si>
    <t>Benämning</t>
  </si>
  <si>
    <t>Artikelnr.</t>
  </si>
  <si>
    <t>Beställare</t>
  </si>
  <si>
    <t>monterservice@conventum.se</t>
  </si>
  <si>
    <t>Denna blankett kan sparas och e-postas till:</t>
  </si>
  <si>
    <t xml:space="preserve">LED, PAR, 12*12w. RUND, RGBA WHITE </t>
  </si>
  <si>
    <r>
      <rPr>
        <b/>
        <sz val="10"/>
        <color theme="1"/>
        <rFont val="Arial Nova Light"/>
        <family val="2"/>
      </rPr>
      <t>Rullmatta</t>
    </r>
    <r>
      <rPr>
        <sz val="10"/>
        <color theme="1"/>
        <rFont val="Arial Nova Light"/>
        <family val="2"/>
      </rPr>
      <t>,</t>
    </r>
    <r>
      <rPr>
        <b/>
        <sz val="10"/>
        <color theme="1"/>
        <rFont val="Arial Nova Light"/>
        <family val="2"/>
      </rPr>
      <t xml:space="preserve"> Expo Colour</t>
    </r>
    <r>
      <rPr>
        <sz val="10"/>
        <color theme="1"/>
        <rFont val="Arial Nova Light"/>
        <family val="2"/>
      </rPr>
      <t xml:space="preserve"> - Engångsmatta - inklusive tillpassning, tejp &amp; läggning. Priset avser hel rulle. (kontakta Monterservice för tillgängliga färger). Pris/m2</t>
    </r>
  </si>
  <si>
    <r>
      <rPr>
        <b/>
        <sz val="11"/>
        <color theme="1"/>
        <rFont val="Arial Nova Light"/>
        <family val="2"/>
      </rPr>
      <t>Matta</t>
    </r>
    <r>
      <rPr>
        <sz val="11"/>
        <color theme="1"/>
        <rFont val="Arial Nova Light"/>
        <family val="2"/>
      </rPr>
      <t xml:space="preserve">, (hyr) blå - </t>
    </r>
    <r>
      <rPr>
        <sz val="10"/>
        <color theme="1"/>
        <rFont val="Arial Nova Light"/>
        <family val="2"/>
      </rPr>
      <t>se färgprov nedan</t>
    </r>
    <r>
      <rPr>
        <sz val="11"/>
        <color theme="1"/>
        <rFont val="Arial Nova Light"/>
        <family val="2"/>
      </rPr>
      <t xml:space="preserve"> </t>
    </r>
    <r>
      <rPr>
        <sz val="10"/>
        <color theme="1"/>
        <rFont val="Arial Nova Light"/>
        <family val="2"/>
      </rPr>
      <t>(antal m2)</t>
    </r>
  </si>
  <si>
    <r>
      <rPr>
        <b/>
        <sz val="11"/>
        <color theme="1"/>
        <rFont val="Arial Nova Light"/>
        <family val="2"/>
      </rPr>
      <t>Matta</t>
    </r>
    <r>
      <rPr>
        <sz val="11"/>
        <color theme="1"/>
        <rFont val="Arial Nova Light"/>
        <family val="2"/>
      </rPr>
      <t xml:space="preserve">, (hyr) grön - </t>
    </r>
    <r>
      <rPr>
        <sz val="10"/>
        <color theme="1"/>
        <rFont val="Arial Nova Light"/>
        <family val="2"/>
      </rPr>
      <t>se färgprov nedan (antal m2)</t>
    </r>
  </si>
  <si>
    <r>
      <rPr>
        <b/>
        <sz val="11"/>
        <color theme="1"/>
        <rFont val="Arial Nova Light"/>
        <family val="2"/>
      </rPr>
      <t>Matta</t>
    </r>
    <r>
      <rPr>
        <sz val="11"/>
        <color theme="1"/>
        <rFont val="Arial Nova Light"/>
        <family val="2"/>
      </rPr>
      <t xml:space="preserve">, (hyr) röd - </t>
    </r>
    <r>
      <rPr>
        <sz val="10"/>
        <color theme="1"/>
        <rFont val="Arial Nova Light"/>
        <family val="2"/>
      </rPr>
      <t>se färgprov nedan</t>
    </r>
    <r>
      <rPr>
        <sz val="11"/>
        <color theme="1"/>
        <rFont val="Arial Nova Light"/>
        <family val="2"/>
      </rPr>
      <t xml:space="preserve"> </t>
    </r>
    <r>
      <rPr>
        <sz val="10"/>
        <color theme="1"/>
        <rFont val="Arial Nova Light"/>
        <family val="2"/>
      </rPr>
      <t>(antal m2)</t>
    </r>
  </si>
  <si>
    <r>
      <rPr>
        <b/>
        <sz val="11"/>
        <color theme="1"/>
        <rFont val="Arial Nova Light"/>
        <family val="2"/>
      </rPr>
      <t>Matta</t>
    </r>
    <r>
      <rPr>
        <sz val="11"/>
        <color theme="1"/>
        <rFont val="Arial Nova Light"/>
        <family val="2"/>
      </rPr>
      <t xml:space="preserve">, (hyr) svart - </t>
    </r>
    <r>
      <rPr>
        <sz val="10"/>
        <color theme="1"/>
        <rFont val="Arial Nova Light"/>
        <family val="2"/>
      </rPr>
      <t>se färgprov nedan</t>
    </r>
    <r>
      <rPr>
        <sz val="11"/>
        <color theme="1"/>
        <rFont val="Arial Nova Light"/>
        <family val="2"/>
      </rPr>
      <t xml:space="preserve"> </t>
    </r>
    <r>
      <rPr>
        <sz val="10"/>
        <color theme="1"/>
        <rFont val="Arial Nova Light"/>
        <family val="2"/>
      </rPr>
      <t>(antal m2)</t>
    </r>
  </si>
  <si>
    <r>
      <rPr>
        <b/>
        <sz val="11"/>
        <color theme="1"/>
        <rFont val="Arial Nova Light"/>
        <family val="2"/>
      </rPr>
      <t>Matta</t>
    </r>
    <r>
      <rPr>
        <sz val="11"/>
        <color theme="1"/>
        <rFont val="Arial Nova Light"/>
        <family val="2"/>
      </rPr>
      <t xml:space="preserve">, (hyr) mörkgrå/antracit - </t>
    </r>
    <r>
      <rPr>
        <sz val="10"/>
        <color theme="1"/>
        <rFont val="Arial Nova Light"/>
        <family val="2"/>
      </rPr>
      <t>se färgprov nedan</t>
    </r>
    <r>
      <rPr>
        <sz val="11"/>
        <color theme="1"/>
        <rFont val="Arial Nova Light"/>
        <family val="2"/>
      </rPr>
      <t xml:space="preserve"> (</t>
    </r>
    <r>
      <rPr>
        <sz val="10"/>
        <color theme="1"/>
        <rFont val="Arial Nova Light"/>
        <family val="2"/>
      </rPr>
      <t>m2)</t>
    </r>
  </si>
  <si>
    <r>
      <rPr>
        <b/>
        <sz val="11"/>
        <color theme="1"/>
        <rFont val="Arial Nova Light"/>
        <family val="2"/>
      </rPr>
      <t>Fällbord</t>
    </r>
    <r>
      <rPr>
        <sz val="11"/>
        <color theme="1"/>
        <rFont val="Arial Nova Light"/>
        <family val="2"/>
      </rPr>
      <t>, 120cmx70x75cm</t>
    </r>
  </si>
  <si>
    <r>
      <rPr>
        <b/>
        <sz val="11"/>
        <color theme="1"/>
        <rFont val="Arial Nova Light"/>
        <family val="2"/>
      </rPr>
      <t>Fällbord</t>
    </r>
    <r>
      <rPr>
        <sz val="11"/>
        <color theme="1"/>
        <rFont val="Arial Nova Light"/>
        <family val="2"/>
      </rPr>
      <t>, 180cmx70x75cm</t>
    </r>
  </si>
  <si>
    <r>
      <rPr>
        <b/>
        <sz val="11"/>
        <color theme="1"/>
        <rFont val="Arial Nova Light"/>
        <family val="2"/>
      </rPr>
      <t>Ståbord</t>
    </r>
    <r>
      <rPr>
        <sz val="11"/>
        <color theme="1"/>
        <rFont val="Arial Nova Light"/>
        <family val="2"/>
      </rPr>
      <t>, höjd 110cm 60cm skiva, vit</t>
    </r>
  </si>
  <si>
    <r>
      <rPr>
        <b/>
        <sz val="11"/>
        <color theme="1"/>
        <rFont val="Arial Nova Light"/>
        <family val="2"/>
      </rPr>
      <t>Ståbord</t>
    </r>
    <r>
      <rPr>
        <sz val="11"/>
        <color theme="1"/>
        <rFont val="Arial Nova Light"/>
        <family val="2"/>
      </rPr>
      <t>, 110cm DIAM: 80cm, grå plast (fällbart)</t>
    </r>
  </si>
  <si>
    <r>
      <rPr>
        <b/>
        <sz val="11"/>
        <color theme="1"/>
        <rFont val="Arial Nova Light"/>
        <family val="2"/>
      </rPr>
      <t>Ståbord</t>
    </r>
    <r>
      <rPr>
        <sz val="11"/>
        <color theme="1"/>
        <rFont val="Arial Nova Light"/>
        <family val="2"/>
      </rPr>
      <t xml:space="preserve">, </t>
    </r>
    <r>
      <rPr>
        <sz val="10"/>
        <color theme="1"/>
        <rFont val="Arial Nova Light"/>
        <family val="2"/>
      </rPr>
      <t>110cm DIAM: 80cm, med svart strumpa/topp</t>
    </r>
  </si>
  <si>
    <r>
      <rPr>
        <b/>
        <sz val="11"/>
        <color theme="1"/>
        <rFont val="Arial Nova Light"/>
        <family val="2"/>
      </rPr>
      <t>Ståbord</t>
    </r>
    <r>
      <rPr>
        <sz val="11"/>
        <color theme="1"/>
        <rFont val="Arial Nova Light"/>
        <family val="2"/>
      </rPr>
      <t xml:space="preserve">, </t>
    </r>
    <r>
      <rPr>
        <sz val="10"/>
        <color theme="1"/>
        <rFont val="Arial Nova Light"/>
        <family val="2"/>
      </rPr>
      <t>110cm DIAM: 80cm, med vit strumpa/topp</t>
    </r>
  </si>
  <si>
    <r>
      <rPr>
        <b/>
        <sz val="11"/>
        <color theme="1"/>
        <rFont val="Arial Nova Light"/>
        <family val="2"/>
      </rPr>
      <t>Ståbord</t>
    </r>
    <r>
      <rPr>
        <sz val="11"/>
        <color theme="1"/>
        <rFont val="Arial Nova Light"/>
        <family val="2"/>
      </rPr>
      <t>,</t>
    </r>
    <r>
      <rPr>
        <sz val="10"/>
        <color theme="1"/>
        <rFont val="Arial Nova Light"/>
        <family val="2"/>
      </rPr>
      <t xml:space="preserve"> 110cm DIAM: 80cm, med vit linneduk (inkl. tvätt)</t>
    </r>
  </si>
  <si>
    <r>
      <rPr>
        <b/>
        <sz val="11"/>
        <color theme="1"/>
        <rFont val="Arial Nova Light"/>
        <family val="2"/>
      </rPr>
      <t>Soffbord</t>
    </r>
    <r>
      <rPr>
        <sz val="11"/>
        <color theme="1"/>
        <rFont val="Arial Nova Light"/>
        <family val="2"/>
      </rPr>
      <t xml:space="preserve">, </t>
    </r>
    <r>
      <rPr>
        <sz val="10"/>
        <color theme="1"/>
        <rFont val="Arial Nova Light"/>
        <family val="2"/>
      </rPr>
      <t>mörkt trä med svarta ben, höjd 52cm DIAM:80cm</t>
    </r>
  </si>
  <si>
    <r>
      <rPr>
        <b/>
        <sz val="11"/>
        <color theme="1"/>
        <rFont val="Arial Nova Light"/>
        <family val="2"/>
      </rPr>
      <t>Cafébord</t>
    </r>
    <r>
      <rPr>
        <sz val="11"/>
        <color theme="1"/>
        <rFont val="Arial Nova Light"/>
        <family val="2"/>
      </rPr>
      <t>, höjd 72cm, vit skiva DIAM: 60cm</t>
    </r>
  </si>
  <si>
    <r>
      <t xml:space="preserve">Soffbord, </t>
    </r>
    <r>
      <rPr>
        <sz val="11"/>
        <color theme="1"/>
        <rFont val="Arial Nova Light"/>
        <family val="2"/>
      </rPr>
      <t>korg vitt</t>
    </r>
  </si>
  <si>
    <r>
      <rPr>
        <b/>
        <sz val="11"/>
        <color theme="1"/>
        <rFont val="Arial Nova Light"/>
        <family val="2"/>
      </rPr>
      <t>Bord</t>
    </r>
    <r>
      <rPr>
        <sz val="11"/>
        <color theme="1"/>
        <rFont val="Arial Nova Light"/>
        <family val="2"/>
      </rPr>
      <t>, 180x75cm Höj och sänkbart (70-110cm)</t>
    </r>
  </si>
  <si>
    <r>
      <rPr>
        <b/>
        <sz val="11"/>
        <color theme="1"/>
        <rFont val="Arial Nova Light"/>
        <family val="2"/>
      </rPr>
      <t>Bord</t>
    </r>
    <r>
      <rPr>
        <sz val="11"/>
        <color theme="1"/>
        <rFont val="Arial Nova Light"/>
        <family val="2"/>
      </rPr>
      <t>, överdel 30cm till Art. # 14221</t>
    </r>
  </si>
  <si>
    <r>
      <rPr>
        <b/>
        <sz val="11"/>
        <color theme="1"/>
        <rFont val="Arial Nova Light"/>
        <family val="2"/>
      </rPr>
      <t>Bord</t>
    </r>
    <r>
      <rPr>
        <sz val="11"/>
        <color theme="1"/>
        <rFont val="Arial Nova Light"/>
        <family val="2"/>
      </rPr>
      <t>, 180x75cm, hårdplast grått</t>
    </r>
  </si>
  <si>
    <r>
      <rPr>
        <b/>
        <sz val="11"/>
        <color theme="1"/>
        <rFont val="Arial Nova Light"/>
        <family val="2"/>
      </rPr>
      <t>Bord</t>
    </r>
    <r>
      <rPr>
        <sz val="11"/>
        <color theme="1"/>
        <rFont val="Arial Nova Light"/>
        <family val="2"/>
      </rPr>
      <t>, soff, 50x50cm, vit,grå,svart mm</t>
    </r>
  </si>
  <si>
    <r>
      <rPr>
        <b/>
        <sz val="11"/>
        <color theme="1"/>
        <rFont val="Arial Nova Light"/>
        <family val="2"/>
      </rPr>
      <t>Duk</t>
    </r>
    <r>
      <rPr>
        <sz val="11"/>
        <color theme="1"/>
        <rFont val="Arial Nova Light"/>
        <family val="2"/>
      </rPr>
      <t>, "Duni Evolin", 240cm</t>
    </r>
  </si>
  <si>
    <r>
      <rPr>
        <b/>
        <sz val="11"/>
        <color theme="1"/>
        <rFont val="Arial Nova Light"/>
        <family val="2"/>
      </rPr>
      <t>Duk</t>
    </r>
    <r>
      <rPr>
        <sz val="11"/>
        <color theme="1"/>
        <rFont val="Arial Nova Light"/>
        <family val="2"/>
      </rPr>
      <t>, vit linne 240cm, inkl. tvätt</t>
    </r>
  </si>
  <si>
    <r>
      <rPr>
        <b/>
        <sz val="11"/>
        <color theme="1"/>
        <rFont val="Arial Nova Light"/>
        <family val="2"/>
      </rPr>
      <t>Disk</t>
    </r>
    <r>
      <rPr>
        <sz val="11"/>
        <color theme="1"/>
        <rFont val="Arial Nova Light"/>
        <family val="2"/>
      </rPr>
      <t>, 1000x500x1000</t>
    </r>
  </si>
  <si>
    <r>
      <rPr>
        <b/>
        <sz val="11"/>
        <color theme="1"/>
        <rFont val="Arial Nova Light"/>
        <family val="2"/>
      </rPr>
      <t xml:space="preserve">EK-Disk på hjul </t>
    </r>
    <r>
      <rPr>
        <sz val="11"/>
        <color theme="1"/>
        <rFont val="Arial Nova Light"/>
        <family val="2"/>
      </rPr>
      <t>1860mm med överdel</t>
    </r>
  </si>
  <si>
    <r>
      <rPr>
        <b/>
        <sz val="11"/>
        <color theme="1"/>
        <rFont val="Arial Nova Light"/>
        <family val="2"/>
      </rPr>
      <t>Stol</t>
    </r>
    <r>
      <rPr>
        <sz val="11"/>
        <color theme="1"/>
        <rFont val="Arial Nova Light"/>
        <family val="2"/>
      </rPr>
      <t>, grå plast med klädd sits</t>
    </r>
  </si>
  <si>
    <r>
      <rPr>
        <b/>
        <sz val="11"/>
        <color theme="1"/>
        <rFont val="Arial Nova Light"/>
        <family val="2"/>
      </rPr>
      <t>Stol</t>
    </r>
    <r>
      <rPr>
        <sz val="11"/>
        <color theme="1"/>
        <rFont val="Arial Nova Light"/>
        <family val="2"/>
      </rPr>
      <t>, björk, stoppad röd sits</t>
    </r>
  </si>
  <si>
    <r>
      <rPr>
        <b/>
        <sz val="11"/>
        <color theme="1"/>
        <rFont val="Arial Nova Light"/>
        <family val="2"/>
      </rPr>
      <t>Barpall</t>
    </r>
    <r>
      <rPr>
        <sz val="11"/>
        <color theme="1"/>
        <rFont val="Arial Nova Light"/>
        <family val="2"/>
      </rPr>
      <t>, Z-underrede eller 4-ben</t>
    </r>
  </si>
  <si>
    <r>
      <rPr>
        <b/>
        <sz val="11"/>
        <color theme="1"/>
        <rFont val="Arial Nova Light"/>
        <family val="2"/>
      </rPr>
      <t>Barstol</t>
    </r>
    <r>
      <rPr>
        <sz val="11"/>
        <color theme="1"/>
        <rFont val="Arial Nova Light"/>
        <family val="2"/>
      </rPr>
      <t xml:space="preserve"> med rygg, stoppad sits, svart</t>
    </r>
  </si>
  <si>
    <r>
      <rPr>
        <b/>
        <sz val="11"/>
        <color theme="1"/>
        <rFont val="Arial Nova Light"/>
        <family val="2"/>
      </rPr>
      <t>Fåtölj</t>
    </r>
    <r>
      <rPr>
        <sz val="11"/>
        <color theme="1"/>
        <rFont val="Arial Nova Light"/>
        <family val="2"/>
      </rPr>
      <t>, snurr, svart</t>
    </r>
  </si>
  <si>
    <r>
      <rPr>
        <b/>
        <sz val="11"/>
        <color theme="1"/>
        <rFont val="Arial Nova Light"/>
        <family val="2"/>
      </rPr>
      <t>Fåtölj</t>
    </r>
    <r>
      <rPr>
        <sz val="11"/>
        <color theme="1"/>
        <rFont val="Arial Nova Light"/>
        <family val="2"/>
      </rPr>
      <t>, snurr, ljusgrå,m hjul</t>
    </r>
  </si>
  <si>
    <r>
      <rPr>
        <b/>
        <sz val="11"/>
        <color theme="1"/>
        <rFont val="Arial Nova Light"/>
        <family val="2"/>
      </rPr>
      <t>Fåtölj</t>
    </r>
    <r>
      <rPr>
        <sz val="11"/>
        <color theme="1"/>
        <rFont val="Arial Nova Light"/>
        <family val="2"/>
      </rPr>
      <t>, svart, skinn</t>
    </r>
  </si>
  <si>
    <r>
      <rPr>
        <b/>
        <sz val="11"/>
        <color theme="1"/>
        <rFont val="Arial Nova Light"/>
        <family val="2"/>
      </rPr>
      <t>Fåtölj</t>
    </r>
    <r>
      <rPr>
        <sz val="11"/>
        <color theme="1"/>
        <rFont val="Arial Nova Light"/>
        <family val="2"/>
      </rPr>
      <t>, vinröd, sammetstruktur</t>
    </r>
  </si>
  <si>
    <r>
      <rPr>
        <b/>
        <sz val="11"/>
        <color theme="1"/>
        <rFont val="Arial Nova Light"/>
        <family val="2"/>
      </rPr>
      <t xml:space="preserve">Soffa, </t>
    </r>
    <r>
      <rPr>
        <sz val="11"/>
        <color theme="1"/>
        <rFont val="Arial Nova Light"/>
        <family val="2"/>
      </rPr>
      <t xml:space="preserve">2-sits, mörkgrå </t>
    </r>
  </si>
  <si>
    <r>
      <rPr>
        <b/>
        <sz val="11"/>
        <color theme="1"/>
        <rFont val="Arial Nova Light"/>
        <family val="2"/>
      </rPr>
      <t xml:space="preserve">Soffa, </t>
    </r>
    <r>
      <rPr>
        <sz val="11"/>
        <color theme="1"/>
        <rFont val="Arial Nova Light"/>
        <family val="2"/>
      </rPr>
      <t xml:space="preserve">2-sits, mellangrå </t>
    </r>
  </si>
  <si>
    <r>
      <rPr>
        <b/>
        <sz val="11"/>
        <color theme="1"/>
        <rFont val="Arial Nova Light"/>
        <family val="2"/>
      </rPr>
      <t>Broschyrställ</t>
    </r>
    <r>
      <rPr>
        <sz val="11"/>
        <color theme="1"/>
        <rFont val="Arial Nova Light"/>
        <family val="2"/>
      </rPr>
      <t>, Tower</t>
    </r>
  </si>
  <si>
    <r>
      <rPr>
        <b/>
        <sz val="11"/>
        <color theme="1"/>
        <rFont val="Arial Nova Light"/>
        <family val="2"/>
      </rPr>
      <t>Växt</t>
    </r>
    <r>
      <rPr>
        <sz val="11"/>
        <color theme="1"/>
        <rFont val="Arial Nova Light"/>
        <family val="2"/>
      </rPr>
      <t xml:space="preserve">, golv (konstväxt) </t>
    </r>
  </si>
  <si>
    <r>
      <rPr>
        <b/>
        <sz val="11"/>
        <color theme="1"/>
        <rFont val="Arial Nova Light"/>
        <family val="2"/>
      </rPr>
      <t>Liten kyl</t>
    </r>
    <r>
      <rPr>
        <sz val="11"/>
        <color theme="1"/>
        <rFont val="Arial Nova Light"/>
        <family val="2"/>
      </rPr>
      <t xml:space="preserve">, 100liter med frysfack </t>
    </r>
    <r>
      <rPr>
        <sz val="10"/>
        <color theme="1"/>
        <rFont val="Arial Nova Light"/>
        <family val="2"/>
      </rPr>
      <t>(design som "Marshallåda")</t>
    </r>
  </si>
  <si>
    <r>
      <t xml:space="preserve">Cooler, 50 liter </t>
    </r>
    <r>
      <rPr>
        <sz val="11"/>
        <color theme="1"/>
        <rFont val="Arial Nova Light"/>
        <family val="2"/>
      </rPr>
      <t>(rymmert c:a 85st. 33cl.-burkar</t>
    </r>
  </si>
  <si>
    <r>
      <rPr>
        <b/>
        <sz val="11"/>
        <color theme="1"/>
        <rFont val="Arial Nova Light"/>
        <family val="2"/>
      </rPr>
      <t>Bokhylla</t>
    </r>
    <r>
      <rPr>
        <sz val="11"/>
        <color theme="1"/>
        <rFont val="Arial Nova Light"/>
        <family val="2"/>
      </rPr>
      <t>, vit,147*147*39</t>
    </r>
  </si>
  <si>
    <r>
      <t>Bokhylla,</t>
    </r>
    <r>
      <rPr>
        <sz val="11"/>
        <color theme="1"/>
        <rFont val="Arial Nova Light"/>
        <family val="2"/>
      </rPr>
      <t xml:space="preserve"> vit, 147*77*39</t>
    </r>
  </si>
  <si>
    <r>
      <rPr>
        <b/>
        <sz val="11"/>
        <color theme="1"/>
        <rFont val="Arial Nova Light"/>
        <family val="2"/>
      </rPr>
      <t>Spotlight 100W</t>
    </r>
    <r>
      <rPr>
        <sz val="11"/>
        <color theme="1"/>
        <rFont val="Arial Nova Light"/>
        <family val="2"/>
      </rPr>
      <t>, arm exkl el (kräver vägg för montage)</t>
    </r>
  </si>
  <si>
    <r>
      <t xml:space="preserve">Vajerögla, </t>
    </r>
    <r>
      <rPr>
        <sz val="11"/>
        <color theme="1"/>
        <rFont val="Arial Nova Light"/>
        <family val="2"/>
      </rPr>
      <t>punkt till position från 12m tak (reutlinger)</t>
    </r>
  </si>
  <si>
    <r>
      <t>Thelferpunkt</t>
    </r>
    <r>
      <rPr>
        <sz val="11"/>
        <color theme="1"/>
        <rFont val="Arial Nova Light"/>
        <family val="2"/>
      </rPr>
      <t>, handspel till position från 12m</t>
    </r>
  </si>
  <si>
    <r>
      <t>Ancorbolt,</t>
    </r>
    <r>
      <rPr>
        <sz val="11"/>
        <color theme="1"/>
        <rFont val="Arial Nova Light"/>
        <family val="2"/>
      </rPr>
      <t xml:space="preserve"> motordriven kedja/punkt</t>
    </r>
    <r>
      <rPr>
        <b/>
        <sz val="11"/>
        <color theme="1"/>
        <rFont val="Arial Nova Light"/>
        <family val="2"/>
      </rPr>
      <t xml:space="preserve">, </t>
    </r>
    <r>
      <rPr>
        <sz val="9"/>
        <color theme="1"/>
        <rFont val="Arial Nova Light"/>
        <family val="2"/>
      </rPr>
      <t>max 150kg från 12m</t>
    </r>
  </si>
  <si>
    <r>
      <rPr>
        <b/>
        <sz val="11"/>
        <color theme="1"/>
        <rFont val="Arial Nova Light"/>
        <family val="2"/>
      </rPr>
      <t>Ljusrigg</t>
    </r>
    <r>
      <rPr>
        <sz val="11"/>
        <color theme="1"/>
        <rFont val="Arial Nova Light"/>
        <family val="2"/>
      </rPr>
      <t xml:space="preserve"> (portabel), inkl.4 X 50W Hallogen på stativ/dimmer</t>
    </r>
  </si>
  <si>
    <r>
      <rPr>
        <b/>
        <sz val="11"/>
        <color theme="1"/>
        <rFont val="Arial Nova Light"/>
        <family val="2"/>
      </rPr>
      <t>LED, Ljusramp</t>
    </r>
    <r>
      <rPr>
        <sz val="11"/>
        <color theme="1"/>
        <rFont val="Arial Nova Light"/>
        <family val="2"/>
      </rPr>
      <t>, RGB-färger (uplight/downlight)</t>
    </r>
  </si>
  <si>
    <r>
      <rPr>
        <b/>
        <sz val="11"/>
        <color theme="1"/>
        <rFont val="Arial Nova Light"/>
        <family val="2"/>
      </rPr>
      <t>Truss</t>
    </r>
    <r>
      <rPr>
        <sz val="11"/>
        <color theme="1"/>
        <rFont val="Arial Nova Light"/>
        <family val="2"/>
      </rPr>
      <t xml:space="preserve"> till ljus &amp; vepa </t>
    </r>
    <r>
      <rPr>
        <b/>
        <i/>
        <sz val="10"/>
        <color theme="1"/>
        <rFont val="Arial Nova Light"/>
        <family val="2"/>
      </rPr>
      <t>(obs! vajerpunkt/er krävs)</t>
    </r>
  </si>
  <si>
    <r>
      <rPr>
        <b/>
        <sz val="11"/>
        <color theme="1"/>
        <rFont val="Arial Nova Light"/>
        <family val="2"/>
      </rPr>
      <t xml:space="preserve">Power PAR, </t>
    </r>
    <r>
      <rPr>
        <sz val="11"/>
        <color theme="1"/>
        <rFont val="Arial Nova Light"/>
        <family val="2"/>
      </rPr>
      <t xml:space="preserve">CDM-150W </t>
    </r>
    <r>
      <rPr>
        <sz val="10"/>
        <color theme="1"/>
        <rFont val="Arial Nova Light"/>
        <family val="2"/>
      </rPr>
      <t>(kräver vajerpunkt &amp; truss för montage)</t>
    </r>
  </si>
  <si>
    <r>
      <rPr>
        <b/>
        <sz val="10"/>
        <color theme="1"/>
        <rFont val="Arial Nova Light"/>
        <family val="2"/>
      </rPr>
      <t>Lap-top</t>
    </r>
    <r>
      <rPr>
        <sz val="10"/>
        <color theme="1"/>
        <rFont val="Arial Nova Light"/>
        <family val="2"/>
      </rPr>
      <t>, Windows 7, Office 2013, (endagshyra)</t>
    </r>
  </si>
  <si>
    <r>
      <rPr>
        <b/>
        <sz val="10"/>
        <color theme="1"/>
        <rFont val="Arial Nova Light"/>
        <family val="2"/>
      </rPr>
      <t>Lap-top</t>
    </r>
    <r>
      <rPr>
        <sz val="10"/>
        <color theme="1"/>
        <rFont val="Arial Nova Light"/>
        <family val="2"/>
      </rPr>
      <t>, Windows 7, Office 2013, (flerdagshyra)</t>
    </r>
  </si>
  <si>
    <r>
      <rPr>
        <b/>
        <sz val="10"/>
        <color theme="1"/>
        <rFont val="Arial Nova Light"/>
        <family val="2"/>
      </rPr>
      <t>TV, PLATT SKÄRM 55"</t>
    </r>
    <r>
      <rPr>
        <sz val="10"/>
        <color theme="1"/>
        <rFont val="Arial Nova Light"/>
        <family val="2"/>
      </rPr>
      <t xml:space="preserve">- </t>
    </r>
    <r>
      <rPr>
        <sz val="9"/>
        <color theme="1"/>
        <rFont val="Arial Nova Light"/>
        <family val="2"/>
      </rPr>
      <t xml:space="preserve">rullstativ H 186cm), </t>
    </r>
    <r>
      <rPr>
        <sz val="8"/>
        <color theme="1"/>
        <rFont val="Arial Nova Light"/>
        <family val="2"/>
      </rPr>
      <t>Ink. Kablar (endagshyra)</t>
    </r>
  </si>
  <si>
    <r>
      <rPr>
        <b/>
        <sz val="10"/>
        <color theme="1"/>
        <rFont val="Arial Nova Light"/>
        <family val="2"/>
      </rPr>
      <t>TV, PLATT SKÄRM 55"</t>
    </r>
    <r>
      <rPr>
        <sz val="10"/>
        <color theme="1"/>
        <rFont val="Arial Nova Light"/>
        <family val="2"/>
      </rPr>
      <t xml:space="preserve">- </t>
    </r>
    <r>
      <rPr>
        <sz val="8"/>
        <color theme="1"/>
        <rFont val="Arial Nova Light"/>
        <family val="2"/>
      </rPr>
      <t>rullstativ H 186cm), Ink. Kablar (flerdagshyra)</t>
    </r>
  </si>
  <si>
    <r>
      <rPr>
        <b/>
        <sz val="10"/>
        <color theme="1"/>
        <rFont val="Arial Nova Light"/>
        <family val="2"/>
      </rPr>
      <t>TV, PLATT HD 42"</t>
    </r>
    <r>
      <rPr>
        <sz val="10"/>
        <color theme="1"/>
        <rFont val="Arial Nova Light"/>
        <family val="2"/>
      </rPr>
      <t>, bordsstativ, inkl HDMI, (endagshyra)</t>
    </r>
  </si>
  <si>
    <r>
      <t xml:space="preserve">Internetuppkoppling, </t>
    </r>
    <r>
      <rPr>
        <sz val="11"/>
        <color theme="1"/>
        <rFont val="Arial Nova Light"/>
        <family val="2"/>
      </rPr>
      <t xml:space="preserve">fast lina </t>
    </r>
  </si>
  <si>
    <r>
      <rPr>
        <b/>
        <sz val="11"/>
        <color theme="1"/>
        <rFont val="Arial Nova Light"/>
        <family val="2"/>
      </rPr>
      <t>Octanorm</t>
    </r>
    <r>
      <rPr>
        <sz val="11"/>
        <color theme="1"/>
        <rFont val="Arial Nova Light"/>
        <family val="2"/>
      </rPr>
      <t>, 1X2.5m (ALU-system), vit boardskiva</t>
    </r>
  </si>
  <si>
    <r>
      <rPr>
        <b/>
        <sz val="11"/>
        <color theme="1"/>
        <rFont val="Arial Nova Light"/>
        <family val="2"/>
      </rPr>
      <t>Vägg</t>
    </r>
    <r>
      <rPr>
        <sz val="11"/>
        <color theme="1"/>
        <rFont val="Arial Nova Light"/>
        <family val="2"/>
      </rPr>
      <t>, 1X2.5m, trä, vit (ej nymålad)</t>
    </r>
  </si>
  <si>
    <r>
      <rPr>
        <b/>
        <sz val="11"/>
        <color theme="1"/>
        <rFont val="Arial Nova Light"/>
        <family val="2"/>
      </rPr>
      <t xml:space="preserve">Displayvägg, </t>
    </r>
    <r>
      <rPr>
        <sz val="11"/>
        <color theme="1"/>
        <rFont val="Arial Nova Light"/>
        <family val="2"/>
      </rPr>
      <t>2.25m hög med 1.20 x 0.95 expo.yta</t>
    </r>
  </si>
  <si>
    <r>
      <rPr>
        <b/>
        <sz val="11"/>
        <color theme="1"/>
        <rFont val="Arial Nova Light"/>
        <family val="2"/>
      </rPr>
      <t>Målning</t>
    </r>
    <r>
      <rPr>
        <sz val="11"/>
        <color theme="1"/>
        <rFont val="Arial Nova Light"/>
        <family val="2"/>
      </rPr>
      <t xml:space="preserve"> av trävägg, exkl. färg 1x2.5m (1 sida)</t>
    </r>
  </si>
  <si>
    <r>
      <rPr>
        <b/>
        <sz val="11"/>
        <color theme="1"/>
        <rFont val="Arial Nova Light"/>
        <family val="2"/>
      </rPr>
      <t>Målning</t>
    </r>
    <r>
      <rPr>
        <sz val="11"/>
        <color theme="1"/>
        <rFont val="Arial Nova Light"/>
        <family val="2"/>
      </rPr>
      <t xml:space="preserve"> av dörr, exkl. färg, 1x2.5m (1 sida), </t>
    </r>
    <r>
      <rPr>
        <sz val="10"/>
        <color theme="1"/>
        <rFont val="Arial Nova Light"/>
        <family val="2"/>
      </rPr>
      <t>inkl. plastning</t>
    </r>
  </si>
  <si>
    <r>
      <rPr>
        <b/>
        <sz val="11"/>
        <color theme="1"/>
        <rFont val="Arial Nova Light"/>
        <family val="2"/>
      </rPr>
      <t>Färg</t>
    </r>
    <r>
      <rPr>
        <sz val="11"/>
        <color theme="1"/>
        <rFont val="Arial Nova Light"/>
        <family val="2"/>
      </rPr>
      <t xml:space="preserve">, inköp, </t>
    </r>
    <r>
      <rPr>
        <sz val="10"/>
        <color theme="1"/>
        <rFont val="Arial Nova Light"/>
        <family val="2"/>
      </rPr>
      <t>Kulör eller vit, 2 strykningar, per löpmeter</t>
    </r>
  </si>
  <si>
    <r>
      <rPr>
        <b/>
        <sz val="11"/>
        <color theme="1"/>
        <rFont val="Arial Nova Light"/>
        <family val="2"/>
      </rPr>
      <t>Eluttag</t>
    </r>
    <r>
      <rPr>
        <sz val="11"/>
        <color theme="1"/>
        <rFont val="Arial Nova Light"/>
        <family val="2"/>
      </rPr>
      <t>, 10A, 230V</t>
    </r>
  </si>
  <si>
    <r>
      <rPr>
        <b/>
        <sz val="11"/>
        <color theme="1"/>
        <rFont val="Arial Nova Light"/>
        <family val="2"/>
      </rPr>
      <t>Kraftuttag</t>
    </r>
    <r>
      <rPr>
        <sz val="11"/>
        <color theme="1"/>
        <rFont val="Arial Nova Light"/>
        <family val="2"/>
      </rPr>
      <t>, 3-fas, 16A, 400V</t>
    </r>
  </si>
  <si>
    <r>
      <rPr>
        <b/>
        <sz val="11"/>
        <color theme="1"/>
        <rFont val="Arial Nova Light"/>
        <family val="2"/>
      </rPr>
      <t>Kraftuttag</t>
    </r>
    <r>
      <rPr>
        <sz val="11"/>
        <color theme="1"/>
        <rFont val="Arial Nova Light"/>
        <family val="2"/>
      </rPr>
      <t>, 3-fas, 25A, 400V</t>
    </r>
  </si>
  <si>
    <r>
      <rPr>
        <b/>
        <sz val="11"/>
        <color theme="1"/>
        <rFont val="Arial Nova Light"/>
        <family val="2"/>
      </rPr>
      <t>Kraftuttag</t>
    </r>
    <r>
      <rPr>
        <sz val="11"/>
        <color theme="1"/>
        <rFont val="Arial Nova Light"/>
        <family val="2"/>
      </rPr>
      <t>, 3-fas, 63A, 400V</t>
    </r>
  </si>
  <si>
    <r>
      <rPr>
        <b/>
        <sz val="11"/>
        <color theme="1"/>
        <rFont val="Arial Nova Light"/>
        <family val="2"/>
      </rPr>
      <t>Elcentral</t>
    </r>
    <r>
      <rPr>
        <sz val="11"/>
        <color theme="1"/>
        <rFont val="Arial Nova Light"/>
        <family val="2"/>
      </rPr>
      <t xml:space="preserve"> 16A</t>
    </r>
  </si>
  <si>
    <r>
      <rPr>
        <b/>
        <sz val="11"/>
        <color theme="1"/>
        <rFont val="Arial Nova Light"/>
        <family val="2"/>
      </rPr>
      <t xml:space="preserve">Elcentral </t>
    </r>
    <r>
      <rPr>
        <sz val="11"/>
        <color theme="1"/>
        <rFont val="Arial Nova Light"/>
        <family val="2"/>
      </rPr>
      <t>32A</t>
    </r>
  </si>
  <si>
    <r>
      <rPr>
        <b/>
        <sz val="11"/>
        <color theme="1"/>
        <rFont val="Arial Nova Light"/>
        <family val="2"/>
      </rPr>
      <t>Förlängningssladd</t>
    </r>
    <r>
      <rPr>
        <sz val="11"/>
        <color theme="1"/>
        <rFont val="Arial Nova Light"/>
        <family val="2"/>
      </rPr>
      <t>, max 5m</t>
    </r>
  </si>
  <si>
    <r>
      <rPr>
        <b/>
        <sz val="11"/>
        <color theme="1"/>
        <rFont val="Arial Nova Light"/>
        <family val="2"/>
      </rPr>
      <t>Nattström</t>
    </r>
    <r>
      <rPr>
        <sz val="11"/>
        <color theme="1"/>
        <rFont val="Arial Nova Light"/>
        <family val="2"/>
      </rPr>
      <t>, endast 10A</t>
    </r>
  </si>
  <si>
    <r>
      <rPr>
        <b/>
        <sz val="11"/>
        <color theme="1"/>
        <rFont val="Arial Nova Light"/>
        <family val="2"/>
      </rPr>
      <t>Truck</t>
    </r>
    <r>
      <rPr>
        <sz val="11"/>
        <color theme="1"/>
        <rFont val="Arial Nova Light"/>
        <family val="2"/>
      </rPr>
      <t>, upp till 1.5ton, 1:a lyftet, Lastning &amp; lossning pallar</t>
    </r>
  </si>
  <si>
    <r>
      <rPr>
        <b/>
        <sz val="11"/>
        <color theme="1"/>
        <rFont val="Arial Nova Light"/>
        <family val="2"/>
      </rPr>
      <t>Truck</t>
    </r>
    <r>
      <rPr>
        <sz val="11"/>
        <color theme="1"/>
        <rFont val="Arial Nova Light"/>
        <family val="2"/>
      </rPr>
      <t>, från lyft 2 - 10</t>
    </r>
  </si>
  <si>
    <r>
      <t xml:space="preserve">Förvarning av </t>
    </r>
    <r>
      <rPr>
        <b/>
        <sz val="11"/>
        <color theme="1"/>
        <rFont val="Arial Nova Light"/>
        <family val="2"/>
      </rPr>
      <t>tomemballage</t>
    </r>
    <r>
      <rPr>
        <sz val="11"/>
        <color theme="1"/>
        <rFont val="Arial Nova Light"/>
        <family val="2"/>
      </rPr>
      <t>/kubikmeter</t>
    </r>
  </si>
  <si>
    <r>
      <t xml:space="preserve">Förvarning av </t>
    </r>
    <r>
      <rPr>
        <b/>
        <sz val="11"/>
        <color theme="1"/>
        <rFont val="Arial Nova Light"/>
        <family val="2"/>
      </rPr>
      <t>tillgängligt gods</t>
    </r>
    <r>
      <rPr>
        <sz val="11"/>
        <color theme="1"/>
        <rFont val="Arial Nova Light"/>
        <family val="2"/>
      </rPr>
      <t>/pall</t>
    </r>
  </si>
  <si>
    <r>
      <rPr>
        <b/>
        <sz val="11"/>
        <color theme="1"/>
        <rFont val="Arial Nova Light"/>
        <family val="2"/>
      </rPr>
      <t>Städning</t>
    </r>
    <r>
      <rPr>
        <sz val="11"/>
        <color theme="1"/>
        <rFont val="Arial Nova Light"/>
        <family val="2"/>
      </rPr>
      <t xml:space="preserve"> under mässdagarna,</t>
    </r>
    <r>
      <rPr>
        <sz val="10"/>
        <color theme="1"/>
        <rFont val="Arial Nova Light"/>
        <family val="2"/>
      </rPr>
      <t xml:space="preserve"> </t>
    </r>
    <r>
      <rPr>
        <b/>
        <u/>
        <sz val="10"/>
        <color theme="1"/>
        <rFont val="Arial Nova Light"/>
        <family val="2"/>
      </rPr>
      <t xml:space="preserve">ange m2 yta </t>
    </r>
    <r>
      <rPr>
        <b/>
        <sz val="10"/>
        <color theme="1"/>
        <rFont val="Arial Nova Light"/>
        <family val="2"/>
      </rPr>
      <t>(pris/m2/dag)</t>
    </r>
  </si>
  <si>
    <r>
      <t>Sophantering</t>
    </r>
    <r>
      <rPr>
        <sz val="11"/>
        <color theme="1"/>
        <rFont val="Arial Nova Light"/>
        <family val="2"/>
      </rPr>
      <t>, grov, (pris/m3)</t>
    </r>
  </si>
  <si>
    <r>
      <t>Tjänster</t>
    </r>
    <r>
      <rPr>
        <sz val="11"/>
        <color theme="1"/>
        <rFont val="Arial Nova Light"/>
        <family val="2"/>
      </rPr>
      <t>, monteringshjälp, upphängning m.m. (pris/h)</t>
    </r>
  </si>
  <si>
    <r>
      <t>Skyltar, vepor, texter &amp; bilder</t>
    </r>
    <r>
      <rPr>
        <sz val="11"/>
        <color theme="1"/>
        <rFont val="Arial Nova Light"/>
        <family val="2"/>
      </rPr>
      <t xml:space="preserve">, </t>
    </r>
    <r>
      <rPr>
        <sz val="8"/>
        <color theme="1"/>
        <rFont val="Arial Nova Light"/>
        <family val="2"/>
      </rPr>
      <t>kontakta Hans Holmberg</t>
    </r>
  </si>
  <si>
    <r>
      <rPr>
        <b/>
        <sz val="11"/>
        <color theme="1"/>
        <rFont val="Arial Nova Light"/>
        <family val="2"/>
      </rPr>
      <t>Återställning</t>
    </r>
    <r>
      <rPr>
        <sz val="11"/>
        <color theme="1"/>
        <rFont val="Arial Nova Light"/>
        <family val="2"/>
      </rPr>
      <t xml:space="preserve"> av träväggar som utställare själv målat</t>
    </r>
    <r>
      <rPr>
        <sz val="9"/>
        <color theme="1"/>
        <rFont val="Arial Nova Light"/>
        <family val="2"/>
      </rPr>
      <t xml:space="preserve"> </t>
    </r>
    <r>
      <rPr>
        <sz val="8"/>
        <color theme="1"/>
        <rFont val="Arial Nova Light"/>
        <family val="2"/>
      </rPr>
      <t>(per sida)</t>
    </r>
  </si>
  <si>
    <r>
      <rPr>
        <b/>
        <sz val="11"/>
        <color theme="1"/>
        <rFont val="Arial Nova Light"/>
        <family val="2"/>
      </rPr>
      <t>Rensning</t>
    </r>
    <r>
      <rPr>
        <sz val="11"/>
        <color theme="1"/>
        <rFont val="Arial Nova Light"/>
        <family val="2"/>
      </rPr>
      <t xml:space="preserve"> av väggar från spik, tejp, klamrar m.m. </t>
    </r>
    <r>
      <rPr>
        <sz val="10"/>
        <color theme="1"/>
        <rFont val="Arial Nova Light"/>
        <family val="2"/>
      </rPr>
      <t>(per timme)</t>
    </r>
  </si>
  <si>
    <r>
      <rPr>
        <b/>
        <sz val="11"/>
        <color theme="1"/>
        <rFont val="Arial Nova Light"/>
        <family val="2"/>
      </rPr>
      <t>Skadad trävägg</t>
    </r>
    <r>
      <rPr>
        <sz val="11"/>
        <color theme="1"/>
        <rFont val="Arial Nova Light"/>
        <family val="2"/>
      </rPr>
      <t>, minimiavgift</t>
    </r>
  </si>
  <si>
    <r>
      <rPr>
        <b/>
        <sz val="11"/>
        <color theme="1"/>
        <rFont val="Arial Nova Light"/>
        <family val="2"/>
      </rPr>
      <t>Skadad octanormvägg-skiva</t>
    </r>
    <r>
      <rPr>
        <sz val="11"/>
        <color theme="1"/>
        <rFont val="Arial Nova Light"/>
        <family val="2"/>
      </rPr>
      <t xml:space="preserve">, minimiavgift </t>
    </r>
    <r>
      <rPr>
        <sz val="10"/>
        <color theme="1"/>
        <rFont val="Arial Nova Light"/>
        <family val="2"/>
      </rPr>
      <t>(per skiva)</t>
    </r>
  </si>
  <si>
    <r>
      <t xml:space="preserve">Skuren eller på annat sätt skadad </t>
    </r>
    <r>
      <rPr>
        <b/>
        <sz val="11"/>
        <color theme="1"/>
        <rFont val="Arial Nova Light"/>
        <family val="2"/>
      </rPr>
      <t>matta.</t>
    </r>
    <r>
      <rPr>
        <sz val="11"/>
        <color theme="1"/>
        <rFont val="Arial Nova Light"/>
        <family val="2"/>
      </rPr>
      <t xml:space="preserve"> (per m2)</t>
    </r>
  </si>
  <si>
    <r>
      <rPr>
        <b/>
        <sz val="11"/>
        <color theme="1"/>
        <rFont val="Arial Nova Light"/>
        <family val="2"/>
      </rPr>
      <t>Höjdbyggnadstillstånd,</t>
    </r>
    <r>
      <rPr>
        <sz val="11"/>
        <color theme="1"/>
        <rFont val="Arial Nova Light"/>
        <family val="2"/>
      </rPr>
      <t xml:space="preserve"> budskap över 2.5m</t>
    </r>
  </si>
  <si>
    <t>Summering av beställning</t>
  </si>
  <si>
    <t>Med reservation för mindre prisjusteringar 2021-01-01</t>
  </si>
  <si>
    <t>Svenska Demensdagarna 12-13 oktober 2021</t>
  </si>
  <si>
    <t>Beställning utöver vad som ingår i monterpaket</t>
  </si>
  <si>
    <t>Hans Holmberg - 019-766 4503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</si>
</sst>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r&quot;_-;\-* #,##0.00\ &quot;kr&quot;_-;_-* &quot;-&quot;??\ &quot;kr&quot;_-;_-@_-"/>
    <numFmt numFmtId="164" formatCode="_-* #,##0\ &quot;kr&quot;_-;\-* #,##0\ &quot;kr&quot;_-;_-* &quot;-&quot;??\ &quot;kr&quot;_-;_-@_-"/>
    <numFmt numFmtId="165" formatCode="#,##0_ ;\-#,##0\ 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orbel"/>
      <family val="2"/>
    </font>
    <font>
      <b/>
      <sz val="11"/>
      <color theme="1"/>
      <name val="Corbel"/>
      <family val="2"/>
    </font>
    <font>
      <i/>
      <sz val="10"/>
      <color theme="1"/>
      <name val="Corbel"/>
      <family val="2"/>
    </font>
    <font>
      <sz val="10"/>
      <color theme="1"/>
      <name val="Corbel"/>
      <family val="2"/>
    </font>
    <font>
      <sz val="8"/>
      <color theme="1"/>
      <name val="Corbel"/>
      <family val="2"/>
    </font>
    <font>
      <i/>
      <sz val="9"/>
      <color theme="1"/>
      <name val="Corbel"/>
      <family val="2"/>
    </font>
    <font>
      <b/>
      <sz val="12"/>
      <color theme="1"/>
      <name val="Corbel"/>
      <family val="2"/>
    </font>
    <font>
      <b/>
      <sz val="10"/>
      <color theme="1"/>
      <name val="Corbel"/>
      <family val="2"/>
    </font>
    <font>
      <sz val="9"/>
      <color theme="1"/>
      <name val="Corbel"/>
      <family val="2"/>
    </font>
    <font>
      <u/>
      <sz val="11"/>
      <color theme="10"/>
      <name val="Corbel"/>
      <family val="2"/>
    </font>
    <font>
      <b/>
      <i/>
      <sz val="10"/>
      <color theme="1"/>
      <name val="Corbel"/>
      <family val="2"/>
    </font>
    <font>
      <b/>
      <i/>
      <sz val="14"/>
      <color theme="1"/>
      <name val="Corbel"/>
      <family val="2"/>
    </font>
    <font>
      <b/>
      <i/>
      <sz val="12"/>
      <color theme="1"/>
      <name val="Corbel"/>
      <family val="2"/>
    </font>
    <font>
      <i/>
      <sz val="11"/>
      <color theme="1"/>
      <name val="Corbel"/>
      <family val="2"/>
    </font>
    <font>
      <b/>
      <i/>
      <sz val="11"/>
      <color theme="1"/>
      <name val="Corbel"/>
      <family val="2"/>
    </font>
    <font>
      <sz val="11"/>
      <color theme="0"/>
      <name val="Corbel"/>
      <family val="2"/>
    </font>
    <font>
      <b/>
      <sz val="11"/>
      <color theme="0"/>
      <name val="Corbel"/>
      <family val="2"/>
    </font>
    <font>
      <i/>
      <sz val="11"/>
      <color theme="0"/>
      <name val="Corbel"/>
      <family val="2"/>
    </font>
    <font>
      <b/>
      <sz val="10"/>
      <color theme="0"/>
      <name val="Corbel"/>
      <family val="2"/>
    </font>
    <font>
      <b/>
      <sz val="12"/>
      <color theme="0"/>
      <name val="Corbel"/>
      <family val="2"/>
    </font>
    <font>
      <b/>
      <sz val="9"/>
      <color theme="1"/>
      <name val="Corbel"/>
      <family val="2"/>
    </font>
    <font>
      <sz val="11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10"/>
      <color theme="1"/>
      <name val="Arial Nova Light"/>
      <family val="2"/>
    </font>
    <font>
      <b/>
      <sz val="10"/>
      <color theme="1"/>
      <name val="Arial Nova Light"/>
      <family val="2"/>
    </font>
    <font>
      <b/>
      <sz val="11"/>
      <color theme="1"/>
      <name val="Arial Nova"/>
      <family val="2"/>
    </font>
    <font>
      <sz val="11"/>
      <color theme="1"/>
      <name val="Arial Nova"/>
      <family val="2"/>
    </font>
    <font>
      <sz val="11"/>
      <color theme="1"/>
      <name val="Arial Nova Light"/>
      <family val="2"/>
    </font>
    <font>
      <b/>
      <sz val="11"/>
      <color theme="1"/>
      <name val="Arial Nova Light"/>
      <family val="2"/>
    </font>
    <font>
      <b/>
      <i/>
      <sz val="11"/>
      <color theme="1"/>
      <name val="Arial Nova"/>
      <family val="2"/>
    </font>
    <font>
      <u/>
      <sz val="11"/>
      <color theme="10"/>
      <name val="Arial Nova"/>
      <family val="2"/>
    </font>
    <font>
      <sz val="8"/>
      <color theme="0"/>
      <name val="Arial Nova"/>
      <family val="2"/>
    </font>
    <font>
      <i/>
      <sz val="10"/>
      <color theme="1"/>
      <name val="Arial Nova"/>
      <family val="2"/>
    </font>
    <font>
      <b/>
      <sz val="11"/>
      <color theme="0"/>
      <name val="Arial Nova"/>
      <family val="2"/>
    </font>
    <font>
      <b/>
      <i/>
      <sz val="9"/>
      <color theme="1"/>
      <name val="Arial Nova"/>
      <family val="2"/>
    </font>
    <font>
      <b/>
      <i/>
      <sz val="14"/>
      <color theme="1"/>
      <name val="Arial Nova"/>
      <family val="2"/>
    </font>
    <font>
      <b/>
      <i/>
      <sz val="11"/>
      <color theme="0"/>
      <name val="Arial Nova"/>
      <family val="2"/>
    </font>
    <font>
      <i/>
      <sz val="9"/>
      <color theme="1"/>
      <name val="Arial Nova"/>
      <family val="2"/>
    </font>
    <font>
      <b/>
      <sz val="10"/>
      <color theme="1"/>
      <name val="Arial Nova"/>
      <family val="2"/>
    </font>
    <font>
      <i/>
      <sz val="11"/>
      <color theme="1"/>
      <name val="Arial Nova"/>
      <family val="2"/>
    </font>
    <font>
      <sz val="8"/>
      <color theme="1"/>
      <name val="Arial Nova Light"/>
      <family val="2"/>
    </font>
    <font>
      <sz val="9"/>
      <color theme="1"/>
      <name val="Arial Nova Light"/>
      <family val="2"/>
    </font>
    <font>
      <b/>
      <i/>
      <sz val="10"/>
      <color theme="1"/>
      <name val="Arial Nova Light"/>
      <family val="2"/>
    </font>
    <font>
      <b/>
      <u/>
      <sz val="10"/>
      <color theme="1"/>
      <name val="Arial Nova Light"/>
      <family val="2"/>
    </font>
    <font>
      <b/>
      <i/>
      <sz val="12"/>
      <color theme="1"/>
      <name val="Arial Nova Light"/>
      <family val="2"/>
    </font>
    <font>
      <i/>
      <sz val="11"/>
      <color theme="1"/>
      <name val="Arial Nova Light"/>
      <family val="2"/>
    </font>
    <font>
      <i/>
      <sz val="10"/>
      <color theme="1"/>
      <name val="Arial Nova Light"/>
      <family val="2"/>
    </font>
    <font>
      <sz val="12"/>
      <color theme="1"/>
      <name val="Arial Nov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</fills>
  <borders count="36">
    <border>
      <left/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/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2" tint="-0.249977111117893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2" tint="-0.249977111117893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2" tint="-0.249977111117893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1" tint="0.499984740745262"/>
      </top>
      <bottom/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 style="medium">
        <color theme="1" tint="0.499984740745262"/>
      </right>
      <top/>
      <bottom style="medium">
        <color theme="1" tint="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2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2" tint="-0.249977111117893"/>
      </top>
      <bottom style="thin">
        <color theme="0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2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2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2" tint="-0.249977111117893"/>
      </bottom>
      <diagonal/>
    </border>
    <border>
      <left/>
      <right style="thin">
        <color theme="0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0" tint="-0.249977111117893"/>
      </right>
      <top style="thin">
        <color theme="2" tint="-0.249977111117893"/>
      </top>
      <bottom/>
      <diagonal/>
    </border>
    <border>
      <left/>
      <right style="thin">
        <color theme="0" tint="-0.249977111117893"/>
      </right>
      <top/>
      <bottom/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230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/>
    </xf>
    <xf numFmtId="0" fontId="3" fillId="0" borderId="1" xfId="0" applyFont="1" applyBorder="1" applyAlignment="1">
      <alignment vertical="center"/>
    </xf>
    <xf numFmtId="0" fontId="1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" fillId="2" borderId="0" xfId="0" quotePrefix="1" applyFont="1" applyFill="1"/>
    <xf numFmtId="0" fontId="3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top" wrapText="1"/>
    </xf>
    <xf numFmtId="0" fontId="16" fillId="2" borderId="3" xfId="0" applyFont="1" applyFill="1" applyBorder="1" applyAlignment="1">
      <alignment horizontal="left" vertical="center"/>
    </xf>
    <xf numFmtId="0" fontId="16" fillId="2" borderId="3" xfId="0" applyFont="1" applyFill="1" applyBorder="1"/>
    <xf numFmtId="0" fontId="4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164" fontId="4" fillId="2" borderId="3" xfId="1" applyNumberFormat="1" applyFont="1" applyFill="1" applyBorder="1"/>
    <xf numFmtId="164" fontId="6" fillId="2" borderId="3" xfId="1" applyNumberFormat="1" applyFont="1" applyFill="1" applyBorder="1" applyAlignment="1">
      <alignment horizontal="center"/>
    </xf>
    <xf numFmtId="164" fontId="6" fillId="2" borderId="3" xfId="1" applyNumberFormat="1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0" fillId="2" borderId="0" xfId="0" applyFill="1"/>
    <xf numFmtId="0" fontId="9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/>
    </xf>
    <xf numFmtId="0" fontId="9" fillId="2" borderId="3" xfId="0" applyFont="1" applyFill="1" applyBorder="1" applyAlignment="1">
      <alignment horizontal="center" vertical="center" wrapText="1"/>
    </xf>
    <xf numFmtId="164" fontId="3" fillId="2" borderId="3" xfId="1" applyNumberFormat="1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6" fillId="2" borderId="2" xfId="0" applyFont="1" applyFill="1" applyBorder="1"/>
    <xf numFmtId="0" fontId="16" fillId="2" borderId="0" xfId="0" applyFont="1" applyFill="1"/>
    <xf numFmtId="164" fontId="3" fillId="2" borderId="7" xfId="1" applyNumberFormat="1" applyFont="1" applyFill="1" applyBorder="1" applyAlignment="1">
      <alignment horizontal="center" vertical="center" wrapText="1"/>
    </xf>
    <xf numFmtId="164" fontId="7" fillId="2" borderId="7" xfId="1" applyNumberFormat="1" applyFont="1" applyFill="1" applyBorder="1" applyAlignment="1">
      <alignment horizontal="center" vertical="center" wrapText="1"/>
    </xf>
    <xf numFmtId="165" fontId="18" fillId="2" borderId="7" xfId="1" applyNumberFormat="1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left" vertical="center"/>
    </xf>
    <xf numFmtId="0" fontId="20" fillId="2" borderId="3" xfId="0" applyFont="1" applyFill="1" applyBorder="1"/>
    <xf numFmtId="0" fontId="19" fillId="2" borderId="3" xfId="0" applyFont="1" applyFill="1" applyBorder="1" applyAlignment="1">
      <alignment horizontal="center" vertical="center"/>
    </xf>
    <xf numFmtId="164" fontId="19" fillId="2" borderId="3" xfId="1" applyNumberFormat="1" applyFont="1" applyFill="1" applyBorder="1"/>
    <xf numFmtId="164" fontId="19" fillId="2" borderId="3" xfId="1" applyNumberFormat="1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3" xfId="0" applyFont="1" applyFill="1" applyBorder="1" applyAlignment="1">
      <alignment horizontal="center"/>
    </xf>
    <xf numFmtId="165" fontId="19" fillId="2" borderId="7" xfId="1" applyNumberFormat="1" applyFont="1" applyFill="1" applyBorder="1" applyAlignment="1">
      <alignment horizontal="center" vertical="center" wrapText="1"/>
    </xf>
    <xf numFmtId="0" fontId="3" fillId="0" borderId="0" xfId="0" applyFont="1"/>
    <xf numFmtId="0" fontId="24" fillId="0" borderId="0" xfId="0" applyFont="1"/>
    <xf numFmtId="0" fontId="25" fillId="0" borderId="10" xfId="0" applyFont="1" applyBorder="1"/>
    <xf numFmtId="0" fontId="24" fillId="0" borderId="10" xfId="0" applyFont="1" applyBorder="1"/>
    <xf numFmtId="0" fontId="26" fillId="0" borderId="0" xfId="0" applyFont="1"/>
    <xf numFmtId="0" fontId="3" fillId="2" borderId="0" xfId="0" applyFont="1" applyFill="1"/>
    <xf numFmtId="0" fontId="30" fillId="3" borderId="0" xfId="0" applyFont="1" applyFill="1" applyAlignment="1">
      <alignment horizontal="center"/>
    </xf>
    <xf numFmtId="0" fontId="30" fillId="4" borderId="3" xfId="0" applyFont="1" applyFill="1" applyBorder="1" applyAlignment="1">
      <alignment horizontal="center" vertical="center" wrapText="1"/>
    </xf>
    <xf numFmtId="0" fontId="30" fillId="4" borderId="3" xfId="0" applyFont="1" applyFill="1" applyBorder="1" applyAlignment="1">
      <alignment horizontal="center" vertical="center"/>
    </xf>
    <xf numFmtId="0" fontId="31" fillId="0" borderId="3" xfId="0" applyFont="1" applyBorder="1" applyAlignment="1">
      <alignment horizontal="center" vertical="center" wrapText="1"/>
    </xf>
    <xf numFmtId="164" fontId="32" fillId="0" borderId="3" xfId="1" applyNumberFormat="1" applyFont="1" applyBorder="1"/>
    <xf numFmtId="0" fontId="31" fillId="5" borderId="3" xfId="0" applyFont="1" applyFill="1" applyBorder="1" applyAlignment="1">
      <alignment horizontal="center"/>
    </xf>
    <xf numFmtId="164" fontId="27" fillId="0" borderId="3" xfId="1" applyNumberFormat="1" applyFont="1" applyBorder="1" applyAlignment="1">
      <alignment horizontal="center"/>
    </xf>
    <xf numFmtId="0" fontId="31" fillId="5" borderId="3" xfId="0" applyFont="1" applyFill="1" applyBorder="1" applyAlignment="1">
      <alignment horizontal="center" vertical="center"/>
    </xf>
    <xf numFmtId="164" fontId="27" fillId="0" borderId="3" xfId="1" applyNumberFormat="1" applyFont="1" applyBorder="1" applyAlignment="1">
      <alignment horizontal="center" vertical="center"/>
    </xf>
    <xf numFmtId="0" fontId="30" fillId="0" borderId="0" xfId="0" applyFont="1"/>
    <xf numFmtId="0" fontId="30" fillId="0" borderId="0" xfId="0" applyFont="1" applyAlignment="1">
      <alignment horizontal="center" vertical="center"/>
    </xf>
    <xf numFmtId="0" fontId="30" fillId="0" borderId="0" xfId="0" quotePrefix="1" applyFont="1"/>
    <xf numFmtId="0" fontId="36" fillId="0" borderId="0" xfId="0" applyFont="1"/>
    <xf numFmtId="0" fontId="38" fillId="2" borderId="11" xfId="0" applyFont="1" applyFill="1" applyBorder="1" applyAlignment="1">
      <alignment horizontal="center" vertical="center"/>
    </xf>
    <xf numFmtId="0" fontId="29" fillId="5" borderId="9" xfId="0" applyFont="1" applyFill="1" applyBorder="1" applyAlignment="1">
      <alignment horizontal="center" vertical="center"/>
    </xf>
    <xf numFmtId="0" fontId="29" fillId="2" borderId="9" xfId="0" applyFont="1" applyFill="1" applyBorder="1" applyAlignment="1">
      <alignment horizontal="center" vertical="center"/>
    </xf>
    <xf numFmtId="0" fontId="41" fillId="0" borderId="9" xfId="0" applyFont="1" applyBorder="1" applyAlignment="1">
      <alignment horizontal="left" vertical="top" wrapText="1"/>
    </xf>
    <xf numFmtId="0" fontId="43" fillId="0" borderId="3" xfId="0" applyFont="1" applyBorder="1" applyAlignment="1">
      <alignment horizontal="right" vertical="center"/>
    </xf>
    <xf numFmtId="0" fontId="43" fillId="0" borderId="3" xfId="0" applyFont="1" applyBorder="1" applyAlignment="1">
      <alignment horizontal="right"/>
    </xf>
    <xf numFmtId="0" fontId="31" fillId="3" borderId="0" xfId="0" applyFont="1" applyFill="1" applyAlignment="1">
      <alignment horizontal="center"/>
    </xf>
    <xf numFmtId="0" fontId="32" fillId="4" borderId="3" xfId="0" applyFont="1" applyFill="1" applyBorder="1" applyAlignment="1">
      <alignment horizontal="center" vertical="center"/>
    </xf>
    <xf numFmtId="164" fontId="32" fillId="0" borderId="3" xfId="1" applyNumberFormat="1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/>
    </xf>
    <xf numFmtId="0" fontId="32" fillId="2" borderId="21" xfId="0" applyFont="1" applyFill="1" applyBorder="1" applyAlignment="1">
      <alignment horizontal="center" vertical="center"/>
    </xf>
    <xf numFmtId="0" fontId="31" fillId="2" borderId="3" xfId="0" applyFont="1" applyFill="1" applyBorder="1" applyAlignment="1">
      <alignment horizontal="center" vertical="center" wrapText="1"/>
    </xf>
    <xf numFmtId="164" fontId="32" fillId="2" borderId="3" xfId="1" applyNumberFormat="1" applyFont="1" applyFill="1" applyBorder="1" applyAlignment="1">
      <alignment horizontal="center" vertical="center"/>
    </xf>
    <xf numFmtId="164" fontId="27" fillId="2" borderId="3" xfId="1" applyNumberFormat="1" applyFont="1" applyFill="1" applyBorder="1" applyAlignment="1">
      <alignment horizontal="center" vertical="center"/>
    </xf>
    <xf numFmtId="0" fontId="27" fillId="0" borderId="3" xfId="0" applyFont="1" applyBorder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164" fontId="31" fillId="0" borderId="3" xfId="1" applyNumberFormat="1" applyFont="1" applyBorder="1" applyAlignment="1">
      <alignment horizontal="center" vertical="center"/>
    </xf>
    <xf numFmtId="0" fontId="31" fillId="0" borderId="0" xfId="0" applyFont="1"/>
    <xf numFmtId="3" fontId="31" fillId="5" borderId="3" xfId="0" applyNumberFormat="1" applyFont="1" applyFill="1" applyBorder="1" applyAlignment="1">
      <alignment wrapText="1"/>
    </xf>
    <xf numFmtId="164" fontId="27" fillId="5" borderId="3" xfId="1" applyNumberFormat="1" applyFont="1" applyFill="1" applyBorder="1" applyAlignment="1">
      <alignment horizontal="center" vertical="center"/>
    </xf>
    <xf numFmtId="1" fontId="31" fillId="5" borderId="3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7" fillId="0" borderId="2" xfId="0" applyFont="1" applyBorder="1"/>
    <xf numFmtId="0" fontId="49" fillId="0" borderId="2" xfId="0" applyFont="1" applyBorder="1" applyAlignment="1">
      <alignment horizontal="left" vertical="center"/>
    </xf>
    <xf numFmtId="0" fontId="49" fillId="0" borderId="0" xfId="0" applyFont="1"/>
    <xf numFmtId="0" fontId="51" fillId="3" borderId="3" xfId="0" applyFont="1" applyFill="1" applyBorder="1" applyAlignment="1">
      <alignment horizontal="center" vertical="center"/>
    </xf>
    <xf numFmtId="0" fontId="32" fillId="4" borderId="25" xfId="0" applyFont="1" applyFill="1" applyBorder="1" applyAlignment="1">
      <alignment horizontal="center" vertical="center"/>
    </xf>
    <xf numFmtId="0" fontId="31" fillId="7" borderId="0" xfId="0" applyFont="1" applyFill="1" applyAlignment="1">
      <alignment horizontal="center"/>
    </xf>
    <xf numFmtId="0" fontId="30" fillId="4" borderId="20" xfId="0" applyFont="1" applyFill="1" applyBorder="1" applyAlignment="1">
      <alignment horizontal="center" vertical="center"/>
    </xf>
    <xf numFmtId="0" fontId="31" fillId="0" borderId="26" xfId="0" applyFont="1" applyBorder="1" applyAlignment="1">
      <alignment horizontal="center"/>
    </xf>
    <xf numFmtId="0" fontId="31" fillId="2" borderId="27" xfId="0" applyFont="1" applyFill="1" applyBorder="1" applyAlignment="1">
      <alignment horizontal="center"/>
    </xf>
    <xf numFmtId="0" fontId="31" fillId="0" borderId="33" xfId="0" applyFont="1" applyBorder="1" applyAlignment="1">
      <alignment horizontal="center"/>
    </xf>
    <xf numFmtId="0" fontId="31" fillId="2" borderId="34" xfId="0" applyFont="1" applyFill="1" applyBorder="1" applyAlignment="1">
      <alignment horizontal="center"/>
    </xf>
    <xf numFmtId="0" fontId="31" fillId="4" borderId="25" xfId="0" applyFont="1" applyFill="1" applyBorder="1" applyAlignment="1">
      <alignment horizontal="center" vertical="center"/>
    </xf>
    <xf numFmtId="0" fontId="30" fillId="4" borderId="9" xfId="0" applyFont="1" applyFill="1" applyBorder="1" applyAlignment="1">
      <alignment horizontal="center" vertical="center"/>
    </xf>
    <xf numFmtId="0" fontId="51" fillId="3" borderId="3" xfId="0" applyFont="1" applyFill="1" applyBorder="1" applyAlignment="1">
      <alignment horizontal="center" vertical="center" wrapText="1"/>
    </xf>
    <xf numFmtId="0" fontId="34" fillId="0" borderId="0" xfId="2" applyFont="1" applyAlignment="1"/>
    <xf numFmtId="0" fontId="16" fillId="0" borderId="0" xfId="0" applyFont="1"/>
    <xf numFmtId="0" fontId="31" fillId="0" borderId="21" xfId="0" applyFont="1" applyBorder="1" applyAlignment="1">
      <alignment horizontal="center"/>
    </xf>
    <xf numFmtId="0" fontId="31" fillId="0" borderId="26" xfId="0" applyFont="1" applyBorder="1" applyAlignment="1">
      <alignment horizontal="center"/>
    </xf>
    <xf numFmtId="0" fontId="31" fillId="0" borderId="27" xfId="0" applyFont="1" applyBorder="1" applyAlignment="1">
      <alignment horizontal="center"/>
    </xf>
    <xf numFmtId="0" fontId="32" fillId="2" borderId="4" xfId="0" applyFont="1" applyFill="1" applyBorder="1" applyAlignment="1">
      <alignment horizontal="left"/>
    </xf>
    <xf numFmtId="0" fontId="32" fillId="2" borderId="7" xfId="0" applyFont="1" applyFill="1" applyBorder="1" applyAlignment="1">
      <alignment horizontal="left"/>
    </xf>
    <xf numFmtId="0" fontId="32" fillId="2" borderId="5" xfId="0" applyFont="1" applyFill="1" applyBorder="1" applyAlignment="1">
      <alignment horizontal="left"/>
    </xf>
    <xf numFmtId="0" fontId="31" fillId="0" borderId="4" xfId="0" applyFont="1" applyBorder="1" applyAlignment="1">
      <alignment horizontal="left"/>
    </xf>
    <xf numFmtId="0" fontId="31" fillId="0" borderId="7" xfId="0" applyFont="1" applyBorder="1" applyAlignment="1">
      <alignment horizontal="left"/>
    </xf>
    <xf numFmtId="0" fontId="31" fillId="0" borderId="5" xfId="0" applyFont="1" applyBorder="1" applyAlignment="1">
      <alignment horizontal="left"/>
    </xf>
    <xf numFmtId="0" fontId="32" fillId="0" borderId="2" xfId="0" applyFont="1" applyBorder="1" applyAlignment="1">
      <alignment horizontal="left" vertical="center"/>
    </xf>
    <xf numFmtId="0" fontId="31" fillId="0" borderId="2" xfId="0" applyFont="1" applyBorder="1" applyAlignment="1">
      <alignment horizontal="center" vertical="center"/>
    </xf>
    <xf numFmtId="14" fontId="31" fillId="0" borderId="2" xfId="0" applyNumberFormat="1" applyFont="1" applyBorder="1" applyAlignment="1">
      <alignment horizontal="center" vertical="center"/>
    </xf>
    <xf numFmtId="0" fontId="31" fillId="0" borderId="2" xfId="0" applyFont="1" applyBorder="1" applyAlignment="1">
      <alignment horizontal="right"/>
    </xf>
    <xf numFmtId="164" fontId="48" fillId="0" borderId="2" xfId="0" applyNumberFormat="1" applyFont="1" applyBorder="1" applyAlignment="1">
      <alignment horizontal="center"/>
    </xf>
    <xf numFmtId="0" fontId="48" fillId="0" borderId="2" xfId="0" applyFont="1" applyBorder="1" applyAlignment="1">
      <alignment horizontal="center"/>
    </xf>
    <xf numFmtId="0" fontId="49" fillId="0" borderId="2" xfId="0" applyFont="1" applyBorder="1" applyAlignment="1">
      <alignment horizontal="left" vertical="center"/>
    </xf>
    <xf numFmtId="0" fontId="50" fillId="0" borderId="2" xfId="0" applyFont="1" applyBorder="1" applyAlignment="1">
      <alignment horizontal="left" vertical="top"/>
    </xf>
    <xf numFmtId="164" fontId="31" fillId="0" borderId="2" xfId="0" applyNumberFormat="1" applyFont="1" applyBorder="1" applyAlignment="1">
      <alignment horizontal="center"/>
    </xf>
    <xf numFmtId="0" fontId="31" fillId="0" borderId="2" xfId="0" applyFont="1" applyBorder="1" applyAlignment="1">
      <alignment horizontal="center"/>
    </xf>
    <xf numFmtId="0" fontId="30" fillId="4" borderId="6" xfId="0" applyFont="1" applyFill="1" applyBorder="1" applyAlignment="1">
      <alignment horizontal="center"/>
    </xf>
    <xf numFmtId="0" fontId="32" fillId="0" borderId="2" xfId="0" applyFont="1" applyBorder="1" applyAlignment="1">
      <alignment horizontal="right"/>
    </xf>
    <xf numFmtId="0" fontId="32" fillId="0" borderId="2" xfId="0" applyFont="1" applyBorder="1" applyAlignment="1">
      <alignment horizontal="center"/>
    </xf>
    <xf numFmtId="0" fontId="31" fillId="0" borderId="3" xfId="0" applyFont="1" applyBorder="1"/>
    <xf numFmtId="0" fontId="51" fillId="3" borderId="3" xfId="0" applyFont="1" applyFill="1" applyBorder="1" applyAlignment="1">
      <alignment horizontal="center" vertical="center"/>
    </xf>
    <xf numFmtId="49" fontId="27" fillId="5" borderId="3" xfId="0" applyNumberFormat="1" applyFont="1" applyFill="1" applyBorder="1" applyAlignment="1">
      <alignment horizontal="left" vertical="center"/>
    </xf>
    <xf numFmtId="0" fontId="32" fillId="0" borderId="3" xfId="0" applyFont="1" applyBorder="1"/>
    <xf numFmtId="0" fontId="31" fillId="0" borderId="0" xfId="0" applyFont="1" applyAlignment="1">
      <alignment horizontal="center"/>
    </xf>
    <xf numFmtId="0" fontId="42" fillId="0" borderId="9" xfId="0" applyFont="1" applyBorder="1" applyAlignment="1">
      <alignment horizontal="center" vertical="center"/>
    </xf>
    <xf numFmtId="14" fontId="37" fillId="6" borderId="12" xfId="0" applyNumberFormat="1" applyFont="1" applyFill="1" applyBorder="1" applyAlignment="1">
      <alignment horizontal="center"/>
    </xf>
    <xf numFmtId="0" fontId="37" fillId="6" borderId="13" xfId="0" applyFont="1" applyFill="1" applyBorder="1" applyAlignment="1">
      <alignment horizontal="center"/>
    </xf>
    <xf numFmtId="0" fontId="43" fillId="0" borderId="3" xfId="0" applyFont="1" applyBorder="1" applyAlignment="1">
      <alignment horizontal="right" vertical="center"/>
    </xf>
    <xf numFmtId="0" fontId="29" fillId="5" borderId="3" xfId="0" applyFont="1" applyFill="1" applyBorder="1" applyAlignment="1">
      <alignment horizontal="left" vertical="center"/>
    </xf>
    <xf numFmtId="0" fontId="31" fillId="0" borderId="3" xfId="0" applyFont="1" applyBorder="1" applyAlignment="1">
      <alignment horizontal="center"/>
    </xf>
    <xf numFmtId="0" fontId="28" fillId="0" borderId="3" xfId="0" applyFont="1" applyBorder="1" applyAlignment="1">
      <alignment horizontal="center" vertical="center" wrapText="1"/>
    </xf>
    <xf numFmtId="0" fontId="43" fillId="0" borderId="4" xfId="0" applyFont="1" applyBorder="1" applyAlignment="1">
      <alignment horizontal="right" vertical="center"/>
    </xf>
    <xf numFmtId="0" fontId="43" fillId="0" borderId="5" xfId="0" applyFont="1" applyBorder="1" applyAlignment="1">
      <alignment horizontal="right" vertical="center"/>
    </xf>
    <xf numFmtId="0" fontId="30" fillId="4" borderId="3" xfId="0" applyFont="1" applyFill="1" applyBorder="1" applyAlignment="1">
      <alignment horizontal="center" vertical="center"/>
    </xf>
    <xf numFmtId="0" fontId="27" fillId="0" borderId="3" xfId="0" applyFont="1" applyBorder="1"/>
    <xf numFmtId="0" fontId="27" fillId="0" borderId="3" xfId="0" applyFont="1" applyBorder="1" applyAlignment="1">
      <alignment horizontal="left" vertical="top"/>
    </xf>
    <xf numFmtId="0" fontId="27" fillId="0" borderId="3" xfId="0" applyFont="1" applyBorder="1" applyAlignment="1">
      <alignment horizontal="left" vertical="top" wrapText="1"/>
    </xf>
    <xf numFmtId="0" fontId="27" fillId="0" borderId="4" xfId="0" applyFont="1" applyBorder="1" applyAlignment="1">
      <alignment horizontal="left" vertical="top" wrapText="1"/>
    </xf>
    <xf numFmtId="0" fontId="27" fillId="0" borderId="7" xfId="0" applyFont="1" applyBorder="1" applyAlignment="1">
      <alignment horizontal="left" vertical="top" wrapText="1"/>
    </xf>
    <xf numFmtId="0" fontId="27" fillId="0" borderId="5" xfId="0" applyFont="1" applyBorder="1" applyAlignment="1">
      <alignment horizontal="left" vertical="top" wrapText="1"/>
    </xf>
    <xf numFmtId="0" fontId="31" fillId="0" borderId="35" xfId="0" applyFont="1" applyBorder="1" applyAlignment="1">
      <alignment horizontal="center"/>
    </xf>
    <xf numFmtId="0" fontId="31" fillId="0" borderId="33" xfId="0" applyFont="1" applyBorder="1" applyAlignment="1">
      <alignment horizontal="center"/>
    </xf>
    <xf numFmtId="0" fontId="31" fillId="0" borderId="30" xfId="0" applyFont="1" applyBorder="1" applyAlignment="1">
      <alignment horizontal="center"/>
    </xf>
    <xf numFmtId="0" fontId="31" fillId="0" borderId="31" xfId="0" applyFont="1" applyBorder="1" applyAlignment="1">
      <alignment horizontal="center"/>
    </xf>
    <xf numFmtId="0" fontId="31" fillId="0" borderId="32" xfId="0" applyFont="1" applyBorder="1" applyAlignment="1">
      <alignment horizontal="center"/>
    </xf>
    <xf numFmtId="0" fontId="31" fillId="0" borderId="3" xfId="0" applyFont="1" applyBorder="1" applyAlignment="1">
      <alignment horizontal="left"/>
    </xf>
    <xf numFmtId="0" fontId="31" fillId="0" borderId="28" xfId="0" applyFont="1" applyBorder="1" applyAlignment="1">
      <alignment horizontal="center"/>
    </xf>
    <xf numFmtId="0" fontId="31" fillId="0" borderId="23" xfId="0" applyFont="1" applyBorder="1" applyAlignment="1">
      <alignment horizontal="center"/>
    </xf>
    <xf numFmtId="0" fontId="31" fillId="0" borderId="29" xfId="0" applyFont="1" applyBorder="1" applyAlignment="1">
      <alignment horizontal="center"/>
    </xf>
    <xf numFmtId="0" fontId="31" fillId="0" borderId="22" xfId="0" applyFont="1" applyBorder="1" applyAlignment="1">
      <alignment horizontal="center"/>
    </xf>
    <xf numFmtId="0" fontId="31" fillId="0" borderId="24" xfId="0" applyFont="1" applyBorder="1" applyAlignment="1">
      <alignment horizontal="center"/>
    </xf>
    <xf numFmtId="0" fontId="31" fillId="2" borderId="3" xfId="0" applyFont="1" applyFill="1" applyBorder="1" applyAlignment="1">
      <alignment horizontal="center"/>
    </xf>
    <xf numFmtId="0" fontId="31" fillId="0" borderId="3" xfId="0" applyFont="1" applyBorder="1" applyAlignment="1">
      <alignment wrapText="1"/>
    </xf>
    <xf numFmtId="0" fontId="44" fillId="0" borderId="3" xfId="0" applyFont="1" applyBorder="1" applyAlignment="1">
      <alignment horizontal="right"/>
    </xf>
    <xf numFmtId="0" fontId="35" fillId="2" borderId="18" xfId="0" applyFont="1" applyFill="1" applyBorder="1" applyAlignment="1">
      <alignment horizontal="center" vertical="center"/>
    </xf>
    <xf numFmtId="0" fontId="35" fillId="2" borderId="19" xfId="0" applyFont="1" applyFill="1" applyBorder="1" applyAlignment="1">
      <alignment horizontal="center" vertical="center"/>
    </xf>
    <xf numFmtId="0" fontId="31" fillId="0" borderId="7" xfId="0" applyFont="1" applyBorder="1" applyAlignment="1">
      <alignment horizontal="center" vertical="center" wrapText="1"/>
    </xf>
    <xf numFmtId="0" fontId="40" fillId="6" borderId="12" xfId="0" applyFont="1" applyFill="1" applyBorder="1" applyAlignment="1">
      <alignment horizontal="center" vertical="center"/>
    </xf>
    <xf numFmtId="0" fontId="40" fillId="6" borderId="16" xfId="0" applyFont="1" applyFill="1" applyBorder="1" applyAlignment="1">
      <alignment horizontal="center" vertical="center"/>
    </xf>
    <xf numFmtId="0" fontId="40" fillId="6" borderId="13" xfId="0" applyFont="1" applyFill="1" applyBorder="1" applyAlignment="1">
      <alignment horizontal="center" vertical="center"/>
    </xf>
    <xf numFmtId="0" fontId="33" fillId="0" borderId="14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0" xfId="0" applyFont="1"/>
    <xf numFmtId="0" fontId="36" fillId="0" borderId="9" xfId="0" applyFont="1" applyBorder="1" applyAlignment="1">
      <alignment horizontal="right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17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horizontal="center" vertical="center"/>
    </xf>
    <xf numFmtId="0" fontId="41" fillId="0" borderId="9" xfId="0" applyFont="1" applyBorder="1" applyAlignment="1">
      <alignment horizontal="left" vertical="top"/>
    </xf>
    <xf numFmtId="0" fontId="42" fillId="5" borderId="3" xfId="0" applyFont="1" applyFill="1" applyBorder="1" applyAlignment="1">
      <alignment horizontal="left"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7" xfId="0" applyFont="1" applyFill="1" applyBorder="1" applyAlignment="1">
      <alignment horizontal="center" vertical="center"/>
    </xf>
    <xf numFmtId="0" fontId="39" fillId="2" borderId="15" xfId="0" applyFont="1" applyFill="1" applyBorder="1" applyAlignment="1">
      <alignment horizontal="center" vertical="center"/>
    </xf>
    <xf numFmtId="0" fontId="32" fillId="0" borderId="3" xfId="0" applyFont="1" applyBorder="1" applyAlignment="1">
      <alignment horizontal="left"/>
    </xf>
    <xf numFmtId="0" fontId="3" fillId="2" borderId="0" xfId="0" applyFont="1" applyFill="1"/>
    <xf numFmtId="0" fontId="12" fillId="2" borderId="0" xfId="2" applyFont="1" applyFill="1"/>
    <xf numFmtId="0" fontId="17" fillId="2" borderId="3" xfId="0" applyFont="1" applyFill="1" applyBorder="1" applyAlignment="1">
      <alignment horizontal="center" vertical="center"/>
    </xf>
    <xf numFmtId="14" fontId="4" fillId="2" borderId="3" xfId="0" applyNumberFormat="1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5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top"/>
    </xf>
    <xf numFmtId="0" fontId="8" fillId="2" borderId="9" xfId="0" applyFont="1" applyFill="1" applyBorder="1" applyAlignment="1">
      <alignment horizontal="left" vertical="top"/>
    </xf>
    <xf numFmtId="0" fontId="10" fillId="2" borderId="9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left" vertical="center"/>
    </xf>
    <xf numFmtId="0" fontId="10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left" vertical="top" wrapText="1"/>
    </xf>
    <xf numFmtId="0" fontId="7" fillId="2" borderId="3" xfId="0" applyFont="1" applyFill="1" applyBorder="1" applyAlignment="1">
      <alignment horizontal="right"/>
    </xf>
    <xf numFmtId="0" fontId="3" fillId="2" borderId="3" xfId="0" applyFont="1" applyFill="1" applyBorder="1" applyAlignment="1">
      <alignment wrapText="1"/>
    </xf>
    <xf numFmtId="0" fontId="3" fillId="2" borderId="3" xfId="0" applyFont="1" applyFill="1" applyBorder="1" applyAlignment="1">
      <alignment horizontal="center"/>
    </xf>
    <xf numFmtId="0" fontId="3" fillId="2" borderId="3" xfId="0" applyFont="1" applyFill="1" applyBorder="1"/>
    <xf numFmtId="0" fontId="3" fillId="2" borderId="4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4" fillId="2" borderId="3" xfId="0" applyFont="1" applyFill="1" applyBorder="1"/>
    <xf numFmtId="0" fontId="9" fillId="2" borderId="3" xfId="0" applyFont="1" applyFill="1" applyBorder="1" applyAlignment="1">
      <alignment horizontal="center" vertical="center"/>
    </xf>
    <xf numFmtId="0" fontId="6" fillId="2" borderId="3" xfId="0" applyFont="1" applyFill="1" applyBorder="1"/>
    <xf numFmtId="0" fontId="3" fillId="2" borderId="0" xfId="0" applyFont="1" applyFill="1" applyAlignment="1">
      <alignment horizontal="center"/>
    </xf>
    <xf numFmtId="0" fontId="10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right"/>
    </xf>
    <xf numFmtId="164" fontId="3" fillId="2" borderId="2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right"/>
    </xf>
    <xf numFmtId="0" fontId="4" fillId="2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left" vertical="center"/>
    </xf>
    <xf numFmtId="14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top"/>
    </xf>
    <xf numFmtId="164" fontId="15" fillId="2" borderId="2" xfId="0" applyNumberFormat="1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21" fillId="2" borderId="3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2" borderId="5" xfId="0" applyFont="1" applyFill="1" applyBorder="1" applyAlignment="1">
      <alignment horizontal="left" vertical="center"/>
    </xf>
    <xf numFmtId="0" fontId="19" fillId="2" borderId="3" xfId="0" applyFont="1" applyFill="1" applyBorder="1" applyAlignment="1">
      <alignment horizontal="left" vertical="center"/>
    </xf>
    <xf numFmtId="14" fontId="23" fillId="2" borderId="3" xfId="0" applyNumberFormat="1" applyFont="1" applyFill="1" applyBorder="1" applyAlignment="1">
      <alignment horizontal="center"/>
    </xf>
    <xf numFmtId="0" fontId="18" fillId="2" borderId="3" xfId="0" applyFont="1" applyFill="1" applyBorder="1" applyAlignment="1">
      <alignment horizontal="left" vertical="center"/>
    </xf>
  </cellXfs>
  <cellStyles count="3">
    <cellStyle name="Hyperlänk" xfId="2" builtinId="8"/>
    <cellStyle name="Normal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webp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jpg"/><Relationship Id="rId11" Type="http://schemas.openxmlformats.org/officeDocument/2006/relationships/image" Target="../media/image11.jpeg"/><Relationship Id="rId24" Type="http://schemas.openxmlformats.org/officeDocument/2006/relationships/image" Target="../media/image24.jp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eg"/><Relationship Id="rId5" Type="http://schemas.openxmlformats.org/officeDocument/2006/relationships/image" Target="../media/image5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G"/><Relationship Id="rId30" Type="http://schemas.openxmlformats.org/officeDocument/2006/relationships/image" Target="../media/image30.jpeg"/><Relationship Id="rId35" Type="http://schemas.openxmlformats.org/officeDocument/2006/relationships/image" Target="../media/image35.jpg"/><Relationship Id="rId43" Type="http://schemas.openxmlformats.org/officeDocument/2006/relationships/image" Target="../media/image43.jpeg"/><Relationship Id="rId48" Type="http://schemas.openxmlformats.org/officeDocument/2006/relationships/image" Target="../media/image48.jp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g"/><Relationship Id="rId20" Type="http://schemas.openxmlformats.org/officeDocument/2006/relationships/image" Target="../media/image20.jpg"/><Relationship Id="rId41" Type="http://schemas.openxmlformats.org/officeDocument/2006/relationships/image" Target="../media/image41.jpeg"/><Relationship Id="rId54" Type="http://schemas.openxmlformats.org/officeDocument/2006/relationships/image" Target="../media/image54.webp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5" Type="http://schemas.openxmlformats.org/officeDocument/2006/relationships/image" Target="../media/image15.JPG"/><Relationship Id="rId23" Type="http://schemas.openxmlformats.org/officeDocument/2006/relationships/image" Target="../media/image23.jpeg"/><Relationship Id="rId28" Type="http://schemas.openxmlformats.org/officeDocument/2006/relationships/image" Target="../media/image28.emf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g"/><Relationship Id="rId52" Type="http://schemas.openxmlformats.org/officeDocument/2006/relationships/image" Target="../media/image5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57150</xdr:rowOff>
    </xdr:from>
    <xdr:to>
      <xdr:col>5</xdr:col>
      <xdr:colOff>352425</xdr:colOff>
      <xdr:row>1</xdr:row>
      <xdr:rowOff>188648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FCB8AFE2-023F-4553-80D8-3092A345B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7150"/>
          <a:ext cx="3781425" cy="321998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76201</xdr:colOff>
      <xdr:row>14</xdr:row>
      <xdr:rowOff>140862</xdr:rowOff>
    </xdr:from>
    <xdr:to>
      <xdr:col>11</xdr:col>
      <xdr:colOff>1028701</xdr:colOff>
      <xdr:row>19</xdr:row>
      <xdr:rowOff>38100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98E0250E-09AB-4F26-A04C-9B8228AE2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026" y="2855487"/>
          <a:ext cx="952500" cy="1287888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66674</xdr:colOff>
      <xdr:row>14</xdr:row>
      <xdr:rowOff>133350</xdr:rowOff>
    </xdr:from>
    <xdr:to>
      <xdr:col>12</xdr:col>
      <xdr:colOff>1045863</xdr:colOff>
      <xdr:row>19</xdr:row>
      <xdr:rowOff>66675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4410607A-50AB-4F5F-B784-07BE290F0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874" y="2847975"/>
          <a:ext cx="979189" cy="1323975"/>
        </a:xfrm>
        <a:prstGeom prst="rect">
          <a:avLst/>
        </a:prstGeom>
      </xdr:spPr>
    </xdr:pic>
    <xdr:clientData/>
  </xdr:twoCellAnchor>
  <xdr:twoCellAnchor editAs="oneCell">
    <xdr:from>
      <xdr:col>13</xdr:col>
      <xdr:colOff>66674</xdr:colOff>
      <xdr:row>14</xdr:row>
      <xdr:rowOff>161925</xdr:rowOff>
    </xdr:from>
    <xdr:to>
      <xdr:col>13</xdr:col>
      <xdr:colOff>1034814</xdr:colOff>
      <xdr:row>19</xdr:row>
      <xdr:rowOff>66674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C074A7D0-1028-40A7-8B3C-0DD64B8E9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6424" y="3305175"/>
          <a:ext cx="968140" cy="1295399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14</xdr:row>
      <xdr:rowOff>152400</xdr:rowOff>
    </xdr:from>
    <xdr:to>
      <xdr:col>14</xdr:col>
      <xdr:colOff>1008637</xdr:colOff>
      <xdr:row>19</xdr:row>
      <xdr:rowOff>19050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33C4FC2A-E35F-4CF0-B1F3-7CC852DA1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0850" y="3295650"/>
          <a:ext cx="922912" cy="1257300"/>
        </a:xfrm>
        <a:prstGeom prst="rect">
          <a:avLst/>
        </a:prstGeom>
      </xdr:spPr>
    </xdr:pic>
    <xdr:clientData/>
  </xdr:twoCellAnchor>
  <xdr:twoCellAnchor editAs="oneCell">
    <xdr:from>
      <xdr:col>15</xdr:col>
      <xdr:colOff>85725</xdr:colOff>
      <xdr:row>14</xdr:row>
      <xdr:rowOff>152400</xdr:rowOff>
    </xdr:from>
    <xdr:to>
      <xdr:col>15</xdr:col>
      <xdr:colOff>992004</xdr:colOff>
      <xdr:row>19</xdr:row>
      <xdr:rowOff>9525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7C606108-286B-41F2-97AC-8F7C46AA7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6225" y="3295650"/>
          <a:ext cx="906279" cy="1247775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152401</xdr:colOff>
      <xdr:row>38</xdr:row>
      <xdr:rowOff>95250</xdr:rowOff>
    </xdr:from>
    <xdr:to>
      <xdr:col>16</xdr:col>
      <xdr:colOff>904875</xdr:colOff>
      <xdr:row>42</xdr:row>
      <xdr:rowOff>85724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EAC97B15-A111-4285-8539-F35B58961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3026" y="7639050"/>
          <a:ext cx="752474" cy="752474"/>
        </a:xfrm>
        <a:prstGeom prst="rect">
          <a:avLst/>
        </a:prstGeom>
      </xdr:spPr>
    </xdr:pic>
    <xdr:clientData/>
  </xdr:twoCellAnchor>
  <xdr:twoCellAnchor editAs="oneCell">
    <xdr:from>
      <xdr:col>14</xdr:col>
      <xdr:colOff>219076</xdr:colOff>
      <xdr:row>27</xdr:row>
      <xdr:rowOff>95248</xdr:rowOff>
    </xdr:from>
    <xdr:to>
      <xdr:col>14</xdr:col>
      <xdr:colOff>885826</xdr:colOff>
      <xdr:row>30</xdr:row>
      <xdr:rowOff>190498</xdr:rowOff>
    </xdr:to>
    <xdr:pic>
      <xdr:nvPicPr>
        <xdr:cNvPr id="11" name="Bildobjekt 10">
          <a:extLst>
            <a:ext uri="{FF2B5EF4-FFF2-40B4-BE49-F238E27FC236}">
              <a16:creationId xmlns:a16="http://schemas.microsoft.com/office/drawing/2014/main" id="{BF56D629-B92C-472E-AB71-8DFB87E85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1" y="592454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21</xdr:row>
      <xdr:rowOff>128728</xdr:rowOff>
    </xdr:from>
    <xdr:to>
      <xdr:col>10</xdr:col>
      <xdr:colOff>981075</xdr:colOff>
      <xdr:row>25</xdr:row>
      <xdr:rowOff>104776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1AB3F150-0D25-4AAD-9A93-CAAB63A7C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4815028"/>
          <a:ext cx="819150" cy="738048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27</xdr:row>
      <xdr:rowOff>126654</xdr:rowOff>
    </xdr:from>
    <xdr:to>
      <xdr:col>10</xdr:col>
      <xdr:colOff>990599</xdr:colOff>
      <xdr:row>31</xdr:row>
      <xdr:rowOff>128448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3C7DAB2E-E45A-4029-B3EF-5A471CF64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4" y="5955954"/>
          <a:ext cx="847725" cy="763794"/>
        </a:xfrm>
        <a:prstGeom prst="rect">
          <a:avLst/>
        </a:prstGeom>
      </xdr:spPr>
    </xdr:pic>
    <xdr:clientData/>
  </xdr:twoCellAnchor>
  <xdr:twoCellAnchor editAs="oneCell">
    <xdr:from>
      <xdr:col>11</xdr:col>
      <xdr:colOff>352424</xdr:colOff>
      <xdr:row>21</xdr:row>
      <xdr:rowOff>80127</xdr:rowOff>
    </xdr:from>
    <xdr:to>
      <xdr:col>11</xdr:col>
      <xdr:colOff>761999</xdr:colOff>
      <xdr:row>25</xdr:row>
      <xdr:rowOff>119265</xdr:rowOff>
    </xdr:to>
    <xdr:pic>
      <xdr:nvPicPr>
        <xdr:cNvPr id="14" name="Bildobjekt 13">
          <a:extLst>
            <a:ext uri="{FF2B5EF4-FFF2-40B4-BE49-F238E27FC236}">
              <a16:creationId xmlns:a16="http://schemas.microsoft.com/office/drawing/2014/main" id="{98293114-E2FF-479A-BD39-BD1B46334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7477124" y="4766427"/>
          <a:ext cx="409575" cy="801138"/>
        </a:xfrm>
        <a:prstGeom prst="rect">
          <a:avLst/>
        </a:prstGeom>
      </xdr:spPr>
    </xdr:pic>
    <xdr:clientData/>
  </xdr:twoCellAnchor>
  <xdr:twoCellAnchor editAs="oneCell">
    <xdr:from>
      <xdr:col>11</xdr:col>
      <xdr:colOff>152399</xdr:colOff>
      <xdr:row>27</xdr:row>
      <xdr:rowOff>104775</xdr:rowOff>
    </xdr:from>
    <xdr:to>
      <xdr:col>11</xdr:col>
      <xdr:colOff>923925</xdr:colOff>
      <xdr:row>31</xdr:row>
      <xdr:rowOff>136345</xdr:rowOff>
    </xdr:to>
    <xdr:pic>
      <xdr:nvPicPr>
        <xdr:cNvPr id="15" name="Bildobjekt 14">
          <a:extLst>
            <a:ext uri="{FF2B5EF4-FFF2-40B4-BE49-F238E27FC236}">
              <a16:creationId xmlns:a16="http://schemas.microsoft.com/office/drawing/2014/main" id="{FA7F0A70-B9CA-4355-B8FF-336305A27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7099" y="5934075"/>
          <a:ext cx="771526" cy="793570"/>
        </a:xfrm>
        <a:prstGeom prst="rect">
          <a:avLst/>
        </a:prstGeom>
      </xdr:spPr>
    </xdr:pic>
    <xdr:clientData/>
  </xdr:twoCellAnchor>
  <xdr:twoCellAnchor editAs="oneCell">
    <xdr:from>
      <xdr:col>12</xdr:col>
      <xdr:colOff>219075</xdr:colOff>
      <xdr:row>21</xdr:row>
      <xdr:rowOff>57203</xdr:rowOff>
    </xdr:from>
    <xdr:to>
      <xdr:col>12</xdr:col>
      <xdr:colOff>857250</xdr:colOff>
      <xdr:row>25</xdr:row>
      <xdr:rowOff>172656</xdr:rowOff>
    </xdr:to>
    <xdr:pic>
      <xdr:nvPicPr>
        <xdr:cNvPr id="16" name="Bildobjekt 15">
          <a:extLst>
            <a:ext uri="{FF2B5EF4-FFF2-40B4-BE49-F238E27FC236}">
              <a16:creationId xmlns:a16="http://schemas.microsoft.com/office/drawing/2014/main" id="{0915A1A7-48F8-4C79-B1A4-3EE758207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9150" y="4743503"/>
          <a:ext cx="638175" cy="877453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200025</xdr:colOff>
      <xdr:row>27</xdr:row>
      <xdr:rowOff>56993</xdr:rowOff>
    </xdr:from>
    <xdr:to>
      <xdr:col>12</xdr:col>
      <xdr:colOff>838200</xdr:colOff>
      <xdr:row>31</xdr:row>
      <xdr:rowOff>173801</xdr:rowOff>
    </xdr:to>
    <xdr:pic>
      <xdr:nvPicPr>
        <xdr:cNvPr id="17" name="Bildobjekt 16">
          <a:extLst>
            <a:ext uri="{FF2B5EF4-FFF2-40B4-BE49-F238E27FC236}">
              <a16:creationId xmlns:a16="http://schemas.microsoft.com/office/drawing/2014/main" id="{5D924EB1-BAA5-425B-ACD2-D85CD99EB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0100" y="5886293"/>
          <a:ext cx="638175" cy="878808"/>
        </a:xfrm>
        <a:prstGeom prst="rect">
          <a:avLst/>
        </a:prstGeom>
      </xdr:spPr>
    </xdr:pic>
    <xdr:clientData/>
  </xdr:twoCellAnchor>
  <xdr:twoCellAnchor editAs="oneCell">
    <xdr:from>
      <xdr:col>13</xdr:col>
      <xdr:colOff>57149</xdr:colOff>
      <xdr:row>21</xdr:row>
      <xdr:rowOff>133350</xdr:rowOff>
    </xdr:from>
    <xdr:to>
      <xdr:col>13</xdr:col>
      <xdr:colOff>950409</xdr:colOff>
      <xdr:row>25</xdr:row>
      <xdr:rowOff>57150</xdr:rowOff>
    </xdr:to>
    <xdr:pic>
      <xdr:nvPicPr>
        <xdr:cNvPr id="18" name="Bildobjekt 17">
          <a:extLst>
            <a:ext uri="{FF2B5EF4-FFF2-40B4-BE49-F238E27FC236}">
              <a16:creationId xmlns:a16="http://schemas.microsoft.com/office/drawing/2014/main" id="{540CA033-989A-46C7-8F6E-FEF3AF68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372599" y="4819650"/>
          <a:ext cx="893260" cy="685800"/>
        </a:xfrm>
        <a:prstGeom prst="rect">
          <a:avLst/>
        </a:prstGeom>
      </xdr:spPr>
    </xdr:pic>
    <xdr:clientData/>
  </xdr:twoCellAnchor>
  <xdr:twoCellAnchor editAs="oneCell">
    <xdr:from>
      <xdr:col>13</xdr:col>
      <xdr:colOff>171449</xdr:colOff>
      <xdr:row>27</xdr:row>
      <xdr:rowOff>95249</xdr:rowOff>
    </xdr:from>
    <xdr:to>
      <xdr:col>13</xdr:col>
      <xdr:colOff>942974</xdr:colOff>
      <xdr:row>31</xdr:row>
      <xdr:rowOff>127920</xdr:rowOff>
    </xdr:to>
    <xdr:pic>
      <xdr:nvPicPr>
        <xdr:cNvPr id="19" name="Bildobjekt 18">
          <a:extLst>
            <a:ext uri="{FF2B5EF4-FFF2-40B4-BE49-F238E27FC236}">
              <a16:creationId xmlns:a16="http://schemas.microsoft.com/office/drawing/2014/main" id="{97C34E89-5A0A-467B-8C24-E25B5BEBB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486899" y="5924549"/>
          <a:ext cx="771525" cy="794671"/>
        </a:xfrm>
        <a:prstGeom prst="rect">
          <a:avLst/>
        </a:prstGeom>
      </xdr:spPr>
    </xdr:pic>
    <xdr:clientData/>
  </xdr:twoCellAnchor>
  <xdr:twoCellAnchor editAs="oneCell">
    <xdr:from>
      <xdr:col>14</xdr:col>
      <xdr:colOff>304800</xdr:colOff>
      <xdr:row>21</xdr:row>
      <xdr:rowOff>152400</xdr:rowOff>
    </xdr:from>
    <xdr:to>
      <xdr:col>14</xdr:col>
      <xdr:colOff>781050</xdr:colOff>
      <xdr:row>25</xdr:row>
      <xdr:rowOff>99499</xdr:rowOff>
    </xdr:to>
    <xdr:pic>
      <xdr:nvPicPr>
        <xdr:cNvPr id="20" name="Bildobjekt 19">
          <a:extLst>
            <a:ext uri="{FF2B5EF4-FFF2-40B4-BE49-F238E27FC236}">
              <a16:creationId xmlns:a16="http://schemas.microsoft.com/office/drawing/2014/main" id="{5736D58E-C140-4CE7-9BD9-6D9876F8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4838700"/>
          <a:ext cx="476250" cy="709099"/>
        </a:xfrm>
        <a:prstGeom prst="rect">
          <a:avLst/>
        </a:prstGeom>
      </xdr:spPr>
    </xdr:pic>
    <xdr:clientData/>
  </xdr:twoCellAnchor>
  <xdr:twoCellAnchor editAs="oneCell">
    <xdr:from>
      <xdr:col>15</xdr:col>
      <xdr:colOff>152399</xdr:colOff>
      <xdr:row>21</xdr:row>
      <xdr:rowOff>143956</xdr:rowOff>
    </xdr:from>
    <xdr:to>
      <xdr:col>15</xdr:col>
      <xdr:colOff>981074</xdr:colOff>
      <xdr:row>25</xdr:row>
      <xdr:rowOff>85726</xdr:rowOff>
    </xdr:to>
    <xdr:pic>
      <xdr:nvPicPr>
        <xdr:cNvPr id="21" name="Bildobjekt 20">
          <a:extLst>
            <a:ext uri="{FF2B5EF4-FFF2-40B4-BE49-F238E27FC236}">
              <a16:creationId xmlns:a16="http://schemas.microsoft.com/office/drawing/2014/main" id="{B21EB713-932E-4D28-ABDA-09A70C988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7649" y="4830256"/>
          <a:ext cx="828675" cy="703770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180975</xdr:colOff>
      <xdr:row>27</xdr:row>
      <xdr:rowOff>76200</xdr:rowOff>
    </xdr:from>
    <xdr:to>
      <xdr:col>15</xdr:col>
      <xdr:colOff>966786</xdr:colOff>
      <xdr:row>31</xdr:row>
      <xdr:rowOff>123824</xdr:rowOff>
    </xdr:to>
    <xdr:pic>
      <xdr:nvPicPr>
        <xdr:cNvPr id="22" name="Bildobjekt 21">
          <a:extLst>
            <a:ext uri="{FF2B5EF4-FFF2-40B4-BE49-F238E27FC236}">
              <a16:creationId xmlns:a16="http://schemas.microsoft.com/office/drawing/2014/main" id="{24C27406-C167-491C-BA10-32A1B8736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6225" y="5905500"/>
          <a:ext cx="785811" cy="809624"/>
        </a:xfrm>
        <a:prstGeom prst="rect">
          <a:avLst/>
        </a:prstGeom>
      </xdr:spPr>
    </xdr:pic>
    <xdr:clientData/>
  </xdr:twoCellAnchor>
  <xdr:twoCellAnchor editAs="oneCell">
    <xdr:from>
      <xdr:col>16</xdr:col>
      <xdr:colOff>95249</xdr:colOff>
      <xdr:row>21</xdr:row>
      <xdr:rowOff>150609</xdr:rowOff>
    </xdr:from>
    <xdr:to>
      <xdr:col>16</xdr:col>
      <xdr:colOff>904874</xdr:colOff>
      <xdr:row>25</xdr:row>
      <xdr:rowOff>76201</xdr:rowOff>
    </xdr:to>
    <xdr:pic>
      <xdr:nvPicPr>
        <xdr:cNvPr id="23" name="Bildobjekt 22">
          <a:extLst>
            <a:ext uri="{FF2B5EF4-FFF2-40B4-BE49-F238E27FC236}">
              <a16:creationId xmlns:a16="http://schemas.microsoft.com/office/drawing/2014/main" id="{10D5E699-17DC-41BD-9A43-0DB6AF28F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5874" y="4836909"/>
          <a:ext cx="809625" cy="687592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228600</xdr:colOff>
      <xdr:row>38</xdr:row>
      <xdr:rowOff>133350</xdr:rowOff>
    </xdr:from>
    <xdr:to>
      <xdr:col>10</xdr:col>
      <xdr:colOff>855009</xdr:colOff>
      <xdr:row>42</xdr:row>
      <xdr:rowOff>133351</xdr:rowOff>
    </xdr:to>
    <xdr:pic>
      <xdr:nvPicPr>
        <xdr:cNvPr id="24" name="Bildobjekt 23">
          <a:extLst>
            <a:ext uri="{FF2B5EF4-FFF2-40B4-BE49-F238E27FC236}">
              <a16:creationId xmlns:a16="http://schemas.microsoft.com/office/drawing/2014/main" id="{95D6BDE6-6A6B-4BB1-87BB-5CD48EF2D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7677150"/>
          <a:ext cx="626409" cy="762001"/>
        </a:xfrm>
        <a:prstGeom prst="rect">
          <a:avLst/>
        </a:prstGeom>
      </xdr:spPr>
    </xdr:pic>
    <xdr:clientData/>
  </xdr:twoCellAnchor>
  <xdr:twoCellAnchor editAs="oneCell">
    <xdr:from>
      <xdr:col>11</xdr:col>
      <xdr:colOff>104775</xdr:colOff>
      <xdr:row>39</xdr:row>
      <xdr:rowOff>6259</xdr:rowOff>
    </xdr:from>
    <xdr:to>
      <xdr:col>11</xdr:col>
      <xdr:colOff>923925</xdr:colOff>
      <xdr:row>42</xdr:row>
      <xdr:rowOff>66675</xdr:rowOff>
    </xdr:to>
    <xdr:pic>
      <xdr:nvPicPr>
        <xdr:cNvPr id="25" name="Bildobjekt 24">
          <a:extLst>
            <a:ext uri="{FF2B5EF4-FFF2-40B4-BE49-F238E27FC236}">
              <a16:creationId xmlns:a16="http://schemas.microsoft.com/office/drawing/2014/main" id="{47A63A82-62FA-4340-A97D-C6F41CD72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248525" y="7740559"/>
          <a:ext cx="819150" cy="631916"/>
        </a:xfrm>
        <a:prstGeom prst="rect">
          <a:avLst/>
        </a:prstGeom>
      </xdr:spPr>
    </xdr:pic>
    <xdr:clientData/>
  </xdr:twoCellAnchor>
  <xdr:twoCellAnchor editAs="oneCell">
    <xdr:from>
      <xdr:col>13</xdr:col>
      <xdr:colOff>200026</xdr:colOff>
      <xdr:row>38</xdr:row>
      <xdr:rowOff>76200</xdr:rowOff>
    </xdr:from>
    <xdr:to>
      <xdr:col>13</xdr:col>
      <xdr:colOff>820732</xdr:colOff>
      <xdr:row>42</xdr:row>
      <xdr:rowOff>142875</xdr:rowOff>
    </xdr:to>
    <xdr:pic>
      <xdr:nvPicPr>
        <xdr:cNvPr id="26" name="Bildobjekt 25" descr="Bildresultat fÃ¶r stolar octanorm">
          <a:extLst>
            <a:ext uri="{FF2B5EF4-FFF2-40B4-BE49-F238E27FC236}">
              <a16:creationId xmlns:a16="http://schemas.microsoft.com/office/drawing/2014/main" id="{F7D3E066-A00E-40D3-A1AD-AFEEC49FC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6" y="7620000"/>
          <a:ext cx="62070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190501</xdr:colOff>
      <xdr:row>51</xdr:row>
      <xdr:rowOff>95249</xdr:rowOff>
    </xdr:from>
    <xdr:to>
      <xdr:col>10</xdr:col>
      <xdr:colOff>952501</xdr:colOff>
      <xdr:row>55</xdr:row>
      <xdr:rowOff>85724</xdr:rowOff>
    </xdr:to>
    <xdr:pic>
      <xdr:nvPicPr>
        <xdr:cNvPr id="27" name="Bildobjekt 26" descr="Bildresultat fÃ¶r stolar octanorm">
          <a:extLst>
            <a:ext uri="{FF2B5EF4-FFF2-40B4-BE49-F238E27FC236}">
              <a16:creationId xmlns:a16="http://schemas.microsoft.com/office/drawing/2014/main" id="{E6055F33-3D33-4F52-BB49-B5CD0E4A6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1" y="10801349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257176</xdr:colOff>
      <xdr:row>38</xdr:row>
      <xdr:rowOff>65341</xdr:rowOff>
    </xdr:from>
    <xdr:to>
      <xdr:col>12</xdr:col>
      <xdr:colOff>866776</xdr:colOff>
      <xdr:row>42</xdr:row>
      <xdr:rowOff>139701</xdr:rowOff>
    </xdr:to>
    <xdr:pic>
      <xdr:nvPicPr>
        <xdr:cNvPr id="28" name="Bildobjekt 27">
          <a:extLst>
            <a:ext uri="{FF2B5EF4-FFF2-40B4-BE49-F238E27FC236}">
              <a16:creationId xmlns:a16="http://schemas.microsoft.com/office/drawing/2014/main" id="{ED33A7E7-9256-4CBB-8D12-9C6608C77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6301" y="7609141"/>
          <a:ext cx="609600" cy="836360"/>
        </a:xfrm>
        <a:prstGeom prst="rect">
          <a:avLst/>
        </a:prstGeom>
      </xdr:spPr>
    </xdr:pic>
    <xdr:clientData/>
  </xdr:twoCellAnchor>
  <xdr:twoCellAnchor editAs="oneCell">
    <xdr:from>
      <xdr:col>14</xdr:col>
      <xdr:colOff>257175</xdr:colOff>
      <xdr:row>38</xdr:row>
      <xdr:rowOff>145047</xdr:rowOff>
    </xdr:from>
    <xdr:to>
      <xdr:col>14</xdr:col>
      <xdr:colOff>771525</xdr:colOff>
      <xdr:row>42</xdr:row>
      <xdr:rowOff>81210</xdr:rowOff>
    </xdr:to>
    <xdr:pic>
      <xdr:nvPicPr>
        <xdr:cNvPr id="29" name="Bildobjekt 28">
          <a:extLst>
            <a:ext uri="{FF2B5EF4-FFF2-40B4-BE49-F238E27FC236}">
              <a16:creationId xmlns:a16="http://schemas.microsoft.com/office/drawing/2014/main" id="{8A233E83-D750-44DD-A327-AB14F5FF9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7688847"/>
          <a:ext cx="514350" cy="698163"/>
        </a:xfrm>
        <a:prstGeom prst="rect">
          <a:avLst/>
        </a:prstGeom>
      </xdr:spPr>
    </xdr:pic>
    <xdr:clientData/>
  </xdr:twoCellAnchor>
  <xdr:twoCellAnchor editAs="oneCell">
    <xdr:from>
      <xdr:col>15</xdr:col>
      <xdr:colOff>200026</xdr:colOff>
      <xdr:row>38</xdr:row>
      <xdr:rowOff>123825</xdr:rowOff>
    </xdr:from>
    <xdr:to>
      <xdr:col>15</xdr:col>
      <xdr:colOff>904876</xdr:colOff>
      <xdr:row>42</xdr:row>
      <xdr:rowOff>66675</xdr:rowOff>
    </xdr:to>
    <xdr:pic>
      <xdr:nvPicPr>
        <xdr:cNvPr id="32" name="Bildobjekt 31">
          <a:extLst>
            <a:ext uri="{FF2B5EF4-FFF2-40B4-BE49-F238E27FC236}">
              <a16:creationId xmlns:a16="http://schemas.microsoft.com/office/drawing/2014/main" id="{4E852FF6-C828-423F-92F9-C081E34C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5276" y="7667625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16</xdr:col>
      <xdr:colOff>200025</xdr:colOff>
      <xdr:row>27</xdr:row>
      <xdr:rowOff>142875</xdr:rowOff>
    </xdr:from>
    <xdr:to>
      <xdr:col>16</xdr:col>
      <xdr:colOff>872653</xdr:colOff>
      <xdr:row>31</xdr:row>
      <xdr:rowOff>85725</xdr:rowOff>
    </xdr:to>
    <xdr:pic>
      <xdr:nvPicPr>
        <xdr:cNvPr id="33" name="Bildobjekt 32">
          <a:extLst>
            <a:ext uri="{FF2B5EF4-FFF2-40B4-BE49-F238E27FC236}">
              <a16:creationId xmlns:a16="http://schemas.microsoft.com/office/drawing/2014/main" id="{F032912B-FC4E-4EB5-96C9-81CDE4EEF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0650" y="5972175"/>
          <a:ext cx="672628" cy="704850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45</xdr:row>
      <xdr:rowOff>41275</xdr:rowOff>
    </xdr:from>
    <xdr:to>
      <xdr:col>10</xdr:col>
      <xdr:colOff>1038225</xdr:colOff>
      <xdr:row>49</xdr:row>
      <xdr:rowOff>136525</xdr:rowOff>
    </xdr:to>
    <xdr:pic>
      <xdr:nvPicPr>
        <xdr:cNvPr id="36" name="Bildobjekt 35">
          <a:extLst>
            <a:ext uri="{FF2B5EF4-FFF2-40B4-BE49-F238E27FC236}">
              <a16:creationId xmlns:a16="http://schemas.microsoft.com/office/drawing/2014/main" id="{6C289F2A-8FD6-45BF-9D02-E68594ECB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8728075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11</xdr:col>
      <xdr:colOff>295275</xdr:colOff>
      <xdr:row>51</xdr:row>
      <xdr:rowOff>85725</xdr:rowOff>
    </xdr:from>
    <xdr:to>
      <xdr:col>11</xdr:col>
      <xdr:colOff>794477</xdr:colOff>
      <xdr:row>55</xdr:row>
      <xdr:rowOff>107949</xdr:rowOff>
    </xdr:to>
    <xdr:pic>
      <xdr:nvPicPr>
        <xdr:cNvPr id="37" name="Bildobjekt 36">
          <a:extLst>
            <a:ext uri="{FF2B5EF4-FFF2-40B4-BE49-F238E27FC236}">
              <a16:creationId xmlns:a16="http://schemas.microsoft.com/office/drawing/2014/main" id="{963B1250-DEBD-4E02-8548-09C6AB582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9915525"/>
          <a:ext cx="499202" cy="793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142875</xdr:colOff>
      <xdr:row>51</xdr:row>
      <xdr:rowOff>104775</xdr:rowOff>
    </xdr:from>
    <xdr:to>
      <xdr:col>12</xdr:col>
      <xdr:colOff>953527</xdr:colOff>
      <xdr:row>54</xdr:row>
      <xdr:rowOff>171450</xdr:rowOff>
    </xdr:to>
    <xdr:pic>
      <xdr:nvPicPr>
        <xdr:cNvPr id="38" name="Bildobjekt 37">
          <a:extLst>
            <a:ext uri="{FF2B5EF4-FFF2-40B4-BE49-F238E27FC236}">
              <a16:creationId xmlns:a16="http://schemas.microsoft.com/office/drawing/2014/main" id="{BF78FD5D-00CC-466F-815A-394A4DDE2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9934575"/>
          <a:ext cx="810652" cy="64770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190500</xdr:colOff>
      <xdr:row>51</xdr:row>
      <xdr:rowOff>123825</xdr:rowOff>
    </xdr:from>
    <xdr:to>
      <xdr:col>13</xdr:col>
      <xdr:colOff>1002168</xdr:colOff>
      <xdr:row>55</xdr:row>
      <xdr:rowOff>28575</xdr:rowOff>
    </xdr:to>
    <xdr:pic>
      <xdr:nvPicPr>
        <xdr:cNvPr id="39" name="Bildobjekt 38">
          <a:extLst>
            <a:ext uri="{FF2B5EF4-FFF2-40B4-BE49-F238E27FC236}">
              <a16:creationId xmlns:a16="http://schemas.microsoft.com/office/drawing/2014/main" id="{6307AB5F-61A2-4939-A2B8-E93FE631E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0" y="9953625"/>
          <a:ext cx="811668" cy="676275"/>
        </a:xfrm>
        <a:prstGeom prst="rect">
          <a:avLst/>
        </a:prstGeom>
      </xdr:spPr>
    </xdr:pic>
    <xdr:clientData/>
  </xdr:twoCellAnchor>
  <xdr:twoCellAnchor editAs="oneCell">
    <xdr:from>
      <xdr:col>11</xdr:col>
      <xdr:colOff>180976</xdr:colOff>
      <xdr:row>59</xdr:row>
      <xdr:rowOff>89556</xdr:rowOff>
    </xdr:from>
    <xdr:to>
      <xdr:col>11</xdr:col>
      <xdr:colOff>840712</xdr:colOff>
      <xdr:row>63</xdr:row>
      <xdr:rowOff>0</xdr:rowOff>
    </xdr:to>
    <xdr:pic>
      <xdr:nvPicPr>
        <xdr:cNvPr id="40" name="Bildobjekt 39">
          <a:extLst>
            <a:ext uri="{FF2B5EF4-FFF2-40B4-BE49-F238E27FC236}">
              <a16:creationId xmlns:a16="http://schemas.microsoft.com/office/drawing/2014/main" id="{CDDF01CC-B6A9-4F91-9EDE-D0A623297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9976" y="11081406"/>
          <a:ext cx="659736" cy="672444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60</xdr:row>
      <xdr:rowOff>152399</xdr:rowOff>
    </xdr:from>
    <xdr:to>
      <xdr:col>10</xdr:col>
      <xdr:colOff>1057515</xdr:colOff>
      <xdr:row>64</xdr:row>
      <xdr:rowOff>104775</xdr:rowOff>
    </xdr:to>
    <xdr:pic>
      <xdr:nvPicPr>
        <xdr:cNvPr id="42" name="Bildobjekt 41">
          <a:extLst>
            <a:ext uri="{FF2B5EF4-FFF2-40B4-BE49-F238E27FC236}">
              <a16:creationId xmlns:a16="http://schemas.microsoft.com/office/drawing/2014/main" id="{7525CB8D-56CA-445B-979B-FEFE1D988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1725" y="11334749"/>
          <a:ext cx="1019415" cy="714376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63</xdr:row>
      <xdr:rowOff>183215</xdr:rowOff>
    </xdr:from>
    <xdr:to>
      <xdr:col>11</xdr:col>
      <xdr:colOff>786370</xdr:colOff>
      <xdr:row>66</xdr:row>
      <xdr:rowOff>142875</xdr:rowOff>
    </xdr:to>
    <xdr:pic>
      <xdr:nvPicPr>
        <xdr:cNvPr id="43" name="Bildobjekt 42">
          <a:extLst>
            <a:ext uri="{FF2B5EF4-FFF2-40B4-BE49-F238E27FC236}">
              <a16:creationId xmlns:a16="http://schemas.microsoft.com/office/drawing/2014/main" id="{1B008FD9-200D-4F4D-9C54-602FC028E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9025" y="11937065"/>
          <a:ext cx="586345" cy="531160"/>
        </a:xfrm>
        <a:prstGeom prst="rect">
          <a:avLst/>
        </a:prstGeom>
      </xdr:spPr>
    </xdr:pic>
    <xdr:clientData/>
  </xdr:twoCellAnchor>
  <xdr:twoCellAnchor editAs="oneCell">
    <xdr:from>
      <xdr:col>14</xdr:col>
      <xdr:colOff>99126</xdr:colOff>
      <xdr:row>60</xdr:row>
      <xdr:rowOff>152400</xdr:rowOff>
    </xdr:from>
    <xdr:to>
      <xdr:col>14</xdr:col>
      <xdr:colOff>1046944</xdr:colOff>
      <xdr:row>65</xdr:row>
      <xdr:rowOff>180975</xdr:rowOff>
    </xdr:to>
    <xdr:pic>
      <xdr:nvPicPr>
        <xdr:cNvPr id="44" name="Bildobjekt 43">
          <a:extLst>
            <a:ext uri="{FF2B5EF4-FFF2-40B4-BE49-F238E27FC236}">
              <a16:creationId xmlns:a16="http://schemas.microsoft.com/office/drawing/2014/main" id="{8FE49193-8461-43D1-8F3D-9B13BBB7C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624251" y="11334750"/>
          <a:ext cx="947818" cy="981075"/>
        </a:xfrm>
        <a:prstGeom prst="rect">
          <a:avLst/>
        </a:prstGeom>
      </xdr:spPr>
    </xdr:pic>
    <xdr:clientData/>
  </xdr:twoCellAnchor>
  <xdr:twoCellAnchor editAs="oneCell">
    <xdr:from>
      <xdr:col>15</xdr:col>
      <xdr:colOff>9526</xdr:colOff>
      <xdr:row>60</xdr:row>
      <xdr:rowOff>123825</xdr:rowOff>
    </xdr:from>
    <xdr:to>
      <xdr:col>15</xdr:col>
      <xdr:colOff>960872</xdr:colOff>
      <xdr:row>65</xdr:row>
      <xdr:rowOff>152400</xdr:rowOff>
    </xdr:to>
    <xdr:pic>
      <xdr:nvPicPr>
        <xdr:cNvPr id="45" name="Bildobjekt 44">
          <a:extLst>
            <a:ext uri="{FF2B5EF4-FFF2-40B4-BE49-F238E27FC236}">
              <a16:creationId xmlns:a16="http://schemas.microsoft.com/office/drawing/2014/main" id="{F160CABC-896A-432A-A690-0323FC693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630026" y="11306175"/>
          <a:ext cx="951346" cy="981075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60</xdr:row>
      <xdr:rowOff>126628</xdr:rowOff>
    </xdr:from>
    <xdr:to>
      <xdr:col>13</xdr:col>
      <xdr:colOff>952499</xdr:colOff>
      <xdr:row>65</xdr:row>
      <xdr:rowOff>76200</xdr:rowOff>
    </xdr:to>
    <xdr:pic>
      <xdr:nvPicPr>
        <xdr:cNvPr id="46" name="Bildobjekt 45">
          <a:extLst>
            <a:ext uri="{FF2B5EF4-FFF2-40B4-BE49-F238E27FC236}">
              <a16:creationId xmlns:a16="http://schemas.microsoft.com/office/drawing/2014/main" id="{71269421-58E6-42CE-80F1-B5B55605C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505950" y="11308978"/>
          <a:ext cx="876299" cy="902072"/>
        </a:xfrm>
        <a:prstGeom prst="rect">
          <a:avLst/>
        </a:prstGeom>
      </xdr:spPr>
    </xdr:pic>
    <xdr:clientData/>
  </xdr:twoCellAnchor>
  <xdr:twoCellAnchor editAs="oneCell">
    <xdr:from>
      <xdr:col>10</xdr:col>
      <xdr:colOff>98425</xdr:colOff>
      <xdr:row>14</xdr:row>
      <xdr:rowOff>161924</xdr:rowOff>
    </xdr:from>
    <xdr:to>
      <xdr:col>10</xdr:col>
      <xdr:colOff>996156</xdr:colOff>
      <xdr:row>19</xdr:row>
      <xdr:rowOff>38100</xdr:rowOff>
    </xdr:to>
    <xdr:pic>
      <xdr:nvPicPr>
        <xdr:cNvPr id="48" name="Bildobjekt 47">
          <a:extLst>
            <a:ext uri="{FF2B5EF4-FFF2-40B4-BE49-F238E27FC236}">
              <a16:creationId xmlns:a16="http://schemas.microsoft.com/office/drawing/2014/main" id="{985711B8-A66B-42DC-907D-AD8431159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6057503" y="3061096"/>
          <a:ext cx="1266826" cy="897731"/>
        </a:xfrm>
        <a:prstGeom prst="rect">
          <a:avLst/>
        </a:prstGeom>
      </xdr:spPr>
    </xdr:pic>
    <xdr:clientData/>
  </xdr:twoCellAnchor>
  <xdr:twoCellAnchor editAs="oneCell">
    <xdr:from>
      <xdr:col>10</xdr:col>
      <xdr:colOff>323850</xdr:colOff>
      <xdr:row>70</xdr:row>
      <xdr:rowOff>9525</xdr:rowOff>
    </xdr:from>
    <xdr:to>
      <xdr:col>10</xdr:col>
      <xdr:colOff>822462</xdr:colOff>
      <xdr:row>72</xdr:row>
      <xdr:rowOff>104774</xdr:rowOff>
    </xdr:to>
    <xdr:pic>
      <xdr:nvPicPr>
        <xdr:cNvPr id="49" name="Bildobjekt 48">
          <a:extLst>
            <a:ext uri="{FF2B5EF4-FFF2-40B4-BE49-F238E27FC236}">
              <a16:creationId xmlns:a16="http://schemas.microsoft.com/office/drawing/2014/main" id="{F3D6EC23-D000-4276-9523-3FBA7EA4E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13106400"/>
          <a:ext cx="498612" cy="476249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69</xdr:row>
      <xdr:rowOff>133350</xdr:rowOff>
    </xdr:from>
    <xdr:to>
      <xdr:col>11</xdr:col>
      <xdr:colOff>1035248</xdr:colOff>
      <xdr:row>73</xdr:row>
      <xdr:rowOff>85725</xdr:rowOff>
    </xdr:to>
    <xdr:pic>
      <xdr:nvPicPr>
        <xdr:cNvPr id="50" name="Bildobjekt 49">
          <a:extLst>
            <a:ext uri="{FF2B5EF4-FFF2-40B4-BE49-F238E27FC236}">
              <a16:creationId xmlns:a16="http://schemas.microsoft.com/office/drawing/2014/main" id="{B25C6FAE-0F7D-40F4-9278-6ECF1AD4D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525" y="13039725"/>
          <a:ext cx="1025723" cy="714375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190500</xdr:colOff>
      <xdr:row>70</xdr:row>
      <xdr:rowOff>9525</xdr:rowOff>
    </xdr:from>
    <xdr:to>
      <xdr:col>13</xdr:col>
      <xdr:colOff>800100</xdr:colOff>
      <xdr:row>73</xdr:row>
      <xdr:rowOff>66675</xdr:rowOff>
    </xdr:to>
    <xdr:pic>
      <xdr:nvPicPr>
        <xdr:cNvPr id="51" name="Bildobjekt 50">
          <a:extLst>
            <a:ext uri="{FF2B5EF4-FFF2-40B4-BE49-F238E27FC236}">
              <a16:creationId xmlns:a16="http://schemas.microsoft.com/office/drawing/2014/main" id="{D8FE1FEA-67D1-45A2-A1EE-441BFA0F6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0" y="13916025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10</xdr:col>
      <xdr:colOff>361951</xdr:colOff>
      <xdr:row>77</xdr:row>
      <xdr:rowOff>38100</xdr:rowOff>
    </xdr:from>
    <xdr:to>
      <xdr:col>11</xdr:col>
      <xdr:colOff>637565</xdr:colOff>
      <xdr:row>81</xdr:row>
      <xdr:rowOff>152399</xdr:rowOff>
    </xdr:to>
    <xdr:pic>
      <xdr:nvPicPr>
        <xdr:cNvPr id="52" name="Bildobjekt 51">
          <a:extLst>
            <a:ext uri="{FF2B5EF4-FFF2-40B4-BE49-F238E27FC236}">
              <a16:creationId xmlns:a16="http://schemas.microsoft.com/office/drawing/2014/main" id="{717F1323-620B-4565-9E09-2D696A46D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5576" y="14097000"/>
          <a:ext cx="1370989" cy="876299"/>
        </a:xfrm>
        <a:prstGeom prst="rect">
          <a:avLst/>
        </a:prstGeom>
      </xdr:spPr>
    </xdr:pic>
    <xdr:clientData/>
  </xdr:twoCellAnchor>
  <xdr:twoCellAnchor editAs="oneCell">
    <xdr:from>
      <xdr:col>12</xdr:col>
      <xdr:colOff>352426</xdr:colOff>
      <xdr:row>77</xdr:row>
      <xdr:rowOff>59328</xdr:rowOff>
    </xdr:from>
    <xdr:to>
      <xdr:col>12</xdr:col>
      <xdr:colOff>752475</xdr:colOff>
      <xdr:row>81</xdr:row>
      <xdr:rowOff>133349</xdr:rowOff>
    </xdr:to>
    <xdr:pic>
      <xdr:nvPicPr>
        <xdr:cNvPr id="53" name="Bildobjekt 52">
          <a:extLst>
            <a:ext uri="{FF2B5EF4-FFF2-40B4-BE49-F238E27FC236}">
              <a16:creationId xmlns:a16="http://schemas.microsoft.com/office/drawing/2014/main" id="{D7B8E3AB-7A3A-41E7-9AFF-C4720AD40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1" y="14118228"/>
          <a:ext cx="400049" cy="836021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180975</xdr:colOff>
      <xdr:row>77</xdr:row>
      <xdr:rowOff>85725</xdr:rowOff>
    </xdr:from>
    <xdr:to>
      <xdr:col>13</xdr:col>
      <xdr:colOff>914399</xdr:colOff>
      <xdr:row>81</xdr:row>
      <xdr:rowOff>85724</xdr:rowOff>
    </xdr:to>
    <xdr:pic>
      <xdr:nvPicPr>
        <xdr:cNvPr id="54" name="Bildobjekt 53">
          <a:extLst>
            <a:ext uri="{FF2B5EF4-FFF2-40B4-BE49-F238E27FC236}">
              <a16:creationId xmlns:a16="http://schemas.microsoft.com/office/drawing/2014/main" id="{8A59F728-FD68-4E8E-BDEE-7E356579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0725" y="14144625"/>
          <a:ext cx="733424" cy="761999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238125</xdr:colOff>
      <xdr:row>90</xdr:row>
      <xdr:rowOff>83344</xdr:rowOff>
    </xdr:from>
    <xdr:to>
      <xdr:col>10</xdr:col>
      <xdr:colOff>914400</xdr:colOff>
      <xdr:row>93</xdr:row>
      <xdr:rowOff>19050</xdr:rowOff>
    </xdr:to>
    <xdr:pic>
      <xdr:nvPicPr>
        <xdr:cNvPr id="56" name="Bildobjekt 55">
          <a:extLst>
            <a:ext uri="{FF2B5EF4-FFF2-40B4-BE49-F238E27FC236}">
              <a16:creationId xmlns:a16="http://schemas.microsoft.com/office/drawing/2014/main" id="{2A915662-7E22-440A-A674-914925D09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0" y="16647319"/>
          <a:ext cx="676275" cy="507206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94</xdr:row>
      <xdr:rowOff>0</xdr:rowOff>
    </xdr:from>
    <xdr:to>
      <xdr:col>11</xdr:col>
      <xdr:colOff>991416</xdr:colOff>
      <xdr:row>97</xdr:row>
      <xdr:rowOff>0</xdr:rowOff>
    </xdr:to>
    <xdr:pic>
      <xdr:nvPicPr>
        <xdr:cNvPr id="58" name="Bildobjekt 57">
          <a:extLst>
            <a:ext uri="{FF2B5EF4-FFF2-40B4-BE49-F238E27FC236}">
              <a16:creationId xmlns:a16="http://schemas.microsoft.com/office/drawing/2014/main" id="{3B38649D-0F6A-40C2-8858-8A65B7D4B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17325975"/>
          <a:ext cx="943791" cy="571500"/>
        </a:xfrm>
        <a:prstGeom prst="rect">
          <a:avLst/>
        </a:prstGeom>
      </xdr:spPr>
    </xdr:pic>
    <xdr:clientData/>
  </xdr:twoCellAnchor>
  <xdr:twoCellAnchor editAs="oneCell">
    <xdr:from>
      <xdr:col>11</xdr:col>
      <xdr:colOff>295275</xdr:colOff>
      <xdr:row>90</xdr:row>
      <xdr:rowOff>134184</xdr:rowOff>
    </xdr:from>
    <xdr:to>
      <xdr:col>11</xdr:col>
      <xdr:colOff>809625</xdr:colOff>
      <xdr:row>93</xdr:row>
      <xdr:rowOff>9525</xdr:rowOff>
    </xdr:to>
    <xdr:pic>
      <xdr:nvPicPr>
        <xdr:cNvPr id="60" name="Bildobjekt 59">
          <a:extLst>
            <a:ext uri="{FF2B5EF4-FFF2-40B4-BE49-F238E27FC236}">
              <a16:creationId xmlns:a16="http://schemas.microsoft.com/office/drawing/2014/main" id="{112032D8-56C3-4F79-87CC-F2A0429FC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5" y="16698159"/>
          <a:ext cx="514350" cy="446841"/>
        </a:xfrm>
        <a:prstGeom prst="rect">
          <a:avLst/>
        </a:prstGeom>
      </xdr:spPr>
    </xdr:pic>
    <xdr:clientData/>
  </xdr:twoCellAnchor>
  <xdr:twoCellAnchor editAs="oneCell">
    <xdr:from>
      <xdr:col>10</xdr:col>
      <xdr:colOff>247651</xdr:colOff>
      <xdr:row>93</xdr:row>
      <xdr:rowOff>161925</xdr:rowOff>
    </xdr:from>
    <xdr:to>
      <xdr:col>10</xdr:col>
      <xdr:colOff>933451</xdr:colOff>
      <xdr:row>97</xdr:row>
      <xdr:rowOff>85725</xdr:rowOff>
    </xdr:to>
    <xdr:pic>
      <xdr:nvPicPr>
        <xdr:cNvPr id="64" name="Bildobjekt 63">
          <a:extLst>
            <a:ext uri="{FF2B5EF4-FFF2-40B4-BE49-F238E27FC236}">
              <a16:creationId xmlns:a16="http://schemas.microsoft.com/office/drawing/2014/main" id="{79F07C44-43EC-47CB-82E0-C1BF9E05C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276" y="172974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123825</xdr:colOff>
      <xdr:row>91</xdr:row>
      <xdr:rowOff>142874</xdr:rowOff>
    </xdr:from>
    <xdr:to>
      <xdr:col>12</xdr:col>
      <xdr:colOff>921172</xdr:colOff>
      <xdr:row>95</xdr:row>
      <xdr:rowOff>133349</xdr:rowOff>
    </xdr:to>
    <xdr:pic>
      <xdr:nvPicPr>
        <xdr:cNvPr id="66" name="Bildobjekt 65">
          <a:extLst>
            <a:ext uri="{FF2B5EF4-FFF2-40B4-BE49-F238E27FC236}">
              <a16:creationId xmlns:a16="http://schemas.microsoft.com/office/drawing/2014/main" id="{641D24CF-ED60-4CEB-8A73-8859B18D4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16897349"/>
          <a:ext cx="797347" cy="752475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92</xdr:row>
      <xdr:rowOff>152400</xdr:rowOff>
    </xdr:from>
    <xdr:to>
      <xdr:col>13</xdr:col>
      <xdr:colOff>1064682</xdr:colOff>
      <xdr:row>96</xdr:row>
      <xdr:rowOff>38099</xdr:rowOff>
    </xdr:to>
    <xdr:pic>
      <xdr:nvPicPr>
        <xdr:cNvPr id="68" name="Bildobjekt 67">
          <a:extLst>
            <a:ext uri="{FF2B5EF4-FFF2-40B4-BE49-F238E27FC236}">
              <a16:creationId xmlns:a16="http://schemas.microsoft.com/office/drawing/2014/main" id="{28EB08D2-9427-49FC-800A-D8648D9C1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6900" y="17097375"/>
          <a:ext cx="1007532" cy="647699"/>
        </a:xfrm>
        <a:prstGeom prst="rect">
          <a:avLst/>
        </a:prstGeom>
      </xdr:spPr>
    </xdr:pic>
    <xdr:clientData/>
  </xdr:twoCellAnchor>
  <xdr:twoCellAnchor editAs="oneCell">
    <xdr:from>
      <xdr:col>11</xdr:col>
      <xdr:colOff>81114</xdr:colOff>
      <xdr:row>44</xdr:row>
      <xdr:rowOff>85725</xdr:rowOff>
    </xdr:from>
    <xdr:to>
      <xdr:col>11</xdr:col>
      <xdr:colOff>1070090</xdr:colOff>
      <xdr:row>49</xdr:row>
      <xdr:rowOff>104775</xdr:rowOff>
    </xdr:to>
    <xdr:pic>
      <xdr:nvPicPr>
        <xdr:cNvPr id="30" name="Bildobjekt 29">
          <a:extLst>
            <a:ext uri="{FF2B5EF4-FFF2-40B4-BE49-F238E27FC236}">
              <a16:creationId xmlns:a16="http://schemas.microsoft.com/office/drawing/2014/main" id="{897F7A3D-ED44-4140-8DB6-C128E7110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5389" y="9467850"/>
          <a:ext cx="988976" cy="971550"/>
        </a:xfrm>
        <a:prstGeom prst="rect">
          <a:avLst/>
        </a:prstGeom>
      </xdr:spPr>
    </xdr:pic>
    <xdr:clientData/>
  </xdr:twoCellAnchor>
  <xdr:twoCellAnchor editAs="oneCell">
    <xdr:from>
      <xdr:col>12</xdr:col>
      <xdr:colOff>114299</xdr:colOff>
      <xdr:row>70</xdr:row>
      <xdr:rowOff>4950</xdr:rowOff>
    </xdr:from>
    <xdr:to>
      <xdr:col>12</xdr:col>
      <xdr:colOff>990600</xdr:colOff>
      <xdr:row>74</xdr:row>
      <xdr:rowOff>66673</xdr:rowOff>
    </xdr:to>
    <xdr:pic>
      <xdr:nvPicPr>
        <xdr:cNvPr id="31" name="Bildobjekt 30">
          <a:extLst>
            <a:ext uri="{FF2B5EF4-FFF2-40B4-BE49-F238E27FC236}">
              <a16:creationId xmlns:a16="http://schemas.microsoft.com/office/drawing/2014/main" id="{9979BF64-5D9C-474A-9F9F-04359D399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8674" y="13911450"/>
          <a:ext cx="876301" cy="823723"/>
        </a:xfrm>
        <a:prstGeom prst="rect">
          <a:avLst/>
        </a:prstGeom>
      </xdr:spPr>
    </xdr:pic>
    <xdr:clientData/>
  </xdr:twoCellAnchor>
  <xdr:twoCellAnchor editAs="oneCell">
    <xdr:from>
      <xdr:col>15</xdr:col>
      <xdr:colOff>238125</xdr:colOff>
      <xdr:row>77</xdr:row>
      <xdr:rowOff>38100</xdr:rowOff>
    </xdr:from>
    <xdr:to>
      <xdr:col>15</xdr:col>
      <xdr:colOff>824424</xdr:colOff>
      <xdr:row>81</xdr:row>
      <xdr:rowOff>104774</xdr:rowOff>
    </xdr:to>
    <xdr:pic>
      <xdr:nvPicPr>
        <xdr:cNvPr id="57" name="Bildobjekt 56">
          <a:extLst>
            <a:ext uri="{FF2B5EF4-FFF2-40B4-BE49-F238E27FC236}">
              <a16:creationId xmlns:a16="http://schemas.microsoft.com/office/drawing/2014/main" id="{1DD53CAD-6831-42FA-9D5E-FE5991CDC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8625" y="15287625"/>
          <a:ext cx="586299" cy="828674"/>
        </a:xfrm>
        <a:prstGeom prst="rect">
          <a:avLst/>
        </a:prstGeom>
      </xdr:spPr>
    </xdr:pic>
    <xdr:clientData/>
  </xdr:twoCellAnchor>
  <xdr:twoCellAnchor editAs="oneCell">
    <xdr:from>
      <xdr:col>14</xdr:col>
      <xdr:colOff>123825</xdr:colOff>
      <xdr:row>77</xdr:row>
      <xdr:rowOff>161925</xdr:rowOff>
    </xdr:from>
    <xdr:to>
      <xdr:col>14</xdr:col>
      <xdr:colOff>1081497</xdr:colOff>
      <xdr:row>81</xdr:row>
      <xdr:rowOff>77492</xdr:rowOff>
    </xdr:to>
    <xdr:pic>
      <xdr:nvPicPr>
        <xdr:cNvPr id="59" name="Bildobjekt 58">
          <a:extLst>
            <a:ext uri="{FF2B5EF4-FFF2-40B4-BE49-F238E27FC236}">
              <a16:creationId xmlns:a16="http://schemas.microsoft.com/office/drawing/2014/main" id="{F267564C-9979-4A23-ABDC-F1B9BE47C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5411450"/>
          <a:ext cx="957672" cy="677567"/>
        </a:xfrm>
        <a:prstGeom prst="rect">
          <a:avLst/>
        </a:prstGeom>
      </xdr:spPr>
    </xdr:pic>
    <xdr:clientData/>
  </xdr:twoCellAnchor>
  <xdr:twoCellAnchor editAs="oneCell">
    <xdr:from>
      <xdr:col>14</xdr:col>
      <xdr:colOff>171450</xdr:colOff>
      <xdr:row>51</xdr:row>
      <xdr:rowOff>104775</xdr:rowOff>
    </xdr:from>
    <xdr:to>
      <xdr:col>14</xdr:col>
      <xdr:colOff>1028700</xdr:colOff>
      <xdr:row>56</xdr:row>
      <xdr:rowOff>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AB5B925B-3ECC-43A7-B809-DF3537474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991850" y="10810875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180975</xdr:colOff>
      <xdr:row>51</xdr:row>
      <xdr:rowOff>104774</xdr:rowOff>
    </xdr:from>
    <xdr:to>
      <xdr:col>15</xdr:col>
      <xdr:colOff>1038225</xdr:colOff>
      <xdr:row>55</xdr:row>
      <xdr:rowOff>190499</xdr:rowOff>
    </xdr:to>
    <xdr:pic>
      <xdr:nvPicPr>
        <xdr:cNvPr id="35" name="Bildobjekt 34">
          <a:extLst>
            <a:ext uri="{FF2B5EF4-FFF2-40B4-BE49-F238E27FC236}">
              <a16:creationId xmlns:a16="http://schemas.microsoft.com/office/drawing/2014/main" id="{45DF3E26-BC21-4B15-96A2-56D8E03E8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096750" y="10810874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190499</xdr:colOff>
      <xdr:row>44</xdr:row>
      <xdr:rowOff>53977</xdr:rowOff>
    </xdr:from>
    <xdr:to>
      <xdr:col>12</xdr:col>
      <xdr:colOff>971549</xdr:colOff>
      <xdr:row>49</xdr:row>
      <xdr:rowOff>142877</xdr:rowOff>
    </xdr:to>
    <xdr:pic>
      <xdr:nvPicPr>
        <xdr:cNvPr id="34" name="Bildobjekt 33">
          <a:extLst>
            <a:ext uri="{FF2B5EF4-FFF2-40B4-BE49-F238E27FC236}">
              <a16:creationId xmlns:a16="http://schemas.microsoft.com/office/drawing/2014/main" id="{9B7EE69A-02A4-475A-A03A-201823D7B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689974" y="9566277"/>
          <a:ext cx="1041400" cy="78105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19051</xdr:colOff>
      <xdr:row>62</xdr:row>
      <xdr:rowOff>116063</xdr:rowOff>
    </xdr:from>
    <xdr:to>
      <xdr:col>12</xdr:col>
      <xdr:colOff>1047751</xdr:colOff>
      <xdr:row>64</xdr:row>
      <xdr:rowOff>76200</xdr:rowOff>
    </xdr:to>
    <xdr:pic>
      <xdr:nvPicPr>
        <xdr:cNvPr id="47" name="Bildobjekt 46">
          <a:extLst>
            <a:ext uri="{FF2B5EF4-FFF2-40B4-BE49-F238E27FC236}">
              <a16:creationId xmlns:a16="http://schemas.microsoft.com/office/drawing/2014/main" id="{82BC89C9-8DE2-4330-A7E1-1F6F342E8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1" y="13146263"/>
          <a:ext cx="1028700" cy="3411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onterservice@conventum.s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hans.holmberg@conventum.s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hans.holmberg@conventum.s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DEEA9-646B-4E13-9F78-B35FBCCE4A75}">
  <dimension ref="A1:R149"/>
  <sheetViews>
    <sheetView tabSelected="1" workbookViewId="0">
      <selection activeCell="K5" sqref="K5"/>
    </sheetView>
  </sheetViews>
  <sheetFormatPr defaultColWidth="9.140625" defaultRowHeight="15" x14ac:dyDescent="0.25"/>
  <cols>
    <col min="1" max="1" width="9.140625" style="1"/>
    <col min="2" max="2" width="7.28515625" style="1" customWidth="1"/>
    <col min="3" max="3" width="11" style="1" customWidth="1"/>
    <col min="4" max="4" width="9.140625" style="1"/>
    <col min="5" max="5" width="15.42578125" style="1" customWidth="1"/>
    <col min="6" max="6" width="11.28515625" style="1" customWidth="1"/>
    <col min="7" max="7" width="12.42578125" style="1" bestFit="1" customWidth="1"/>
    <col min="8" max="9" width="9.140625" style="2"/>
    <col min="10" max="10" width="2.5703125" style="3" customWidth="1"/>
    <col min="11" max="17" width="16.42578125" style="1" customWidth="1"/>
    <col min="18" max="19" width="23.5703125" style="1" customWidth="1"/>
    <col min="20" max="16384" width="9.140625" style="1"/>
  </cols>
  <sheetData>
    <row r="1" spans="1:17" x14ac:dyDescent="0.25">
      <c r="A1" s="59"/>
      <c r="B1" s="59"/>
      <c r="C1" s="59"/>
      <c r="D1" s="59"/>
      <c r="E1" s="59"/>
      <c r="F1" s="59"/>
      <c r="G1" s="59"/>
      <c r="H1" s="60"/>
      <c r="I1" s="60"/>
    </row>
    <row r="2" spans="1:17" x14ac:dyDescent="0.25">
      <c r="A2" s="59"/>
      <c r="B2" s="59"/>
      <c r="C2" s="59"/>
      <c r="D2" s="59"/>
      <c r="E2" s="59"/>
      <c r="F2" s="59"/>
      <c r="G2" s="59"/>
      <c r="H2" s="60"/>
      <c r="I2" s="60"/>
    </row>
    <row r="3" spans="1:17" x14ac:dyDescent="0.25">
      <c r="A3" s="59"/>
      <c r="B3" s="59"/>
      <c r="C3" s="59"/>
      <c r="D3" s="59"/>
      <c r="E3" s="59"/>
      <c r="F3" s="59"/>
      <c r="G3" s="59"/>
      <c r="H3" s="60"/>
      <c r="I3" s="60"/>
    </row>
    <row r="4" spans="1:17" ht="15.75" thickBot="1" x14ac:dyDescent="0.3">
      <c r="A4" s="168" t="s">
        <v>161</v>
      </c>
      <c r="B4" s="168"/>
      <c r="C4" s="168"/>
      <c r="D4" s="168"/>
      <c r="E4" s="168"/>
      <c r="F4" s="59"/>
      <c r="G4" s="59"/>
      <c r="H4" s="60"/>
      <c r="I4" s="60"/>
    </row>
    <row r="5" spans="1:17" ht="15.75" thickBot="1" x14ac:dyDescent="0.3">
      <c r="A5" s="101" t="s">
        <v>160</v>
      </c>
      <c r="B5" s="101"/>
      <c r="C5" s="101"/>
      <c r="D5" s="61"/>
      <c r="E5" s="59"/>
      <c r="F5" s="59"/>
      <c r="G5" s="166" t="s">
        <v>114</v>
      </c>
      <c r="H5" s="167"/>
      <c r="I5" s="160">
        <v>2</v>
      </c>
    </row>
    <row r="6" spans="1:17" ht="15.75" thickBot="1" x14ac:dyDescent="0.3">
      <c r="A6" s="62" t="s">
        <v>249</v>
      </c>
      <c r="B6" s="62"/>
      <c r="C6" s="62"/>
      <c r="D6" s="62"/>
      <c r="E6" s="62"/>
      <c r="F6" s="62"/>
      <c r="G6" s="131">
        <v>44467</v>
      </c>
      <c r="H6" s="132"/>
      <c r="I6" s="161"/>
    </row>
    <row r="7" spans="1:17" ht="18.75" thickBot="1" x14ac:dyDescent="0.3">
      <c r="A7" s="63"/>
      <c r="B7" s="170" t="s">
        <v>248</v>
      </c>
      <c r="C7" s="171"/>
      <c r="D7" s="171"/>
      <c r="E7" s="171"/>
      <c r="F7" s="172"/>
      <c r="G7" s="175" t="s">
        <v>151</v>
      </c>
      <c r="H7" s="176"/>
      <c r="I7" s="177"/>
    </row>
    <row r="8" spans="1:17" ht="19.5" customHeight="1" thickBot="1" x14ac:dyDescent="0.3">
      <c r="A8" s="163" t="s">
        <v>247</v>
      </c>
      <c r="B8" s="164"/>
      <c r="C8" s="164"/>
      <c r="D8" s="164"/>
      <c r="E8" s="164"/>
      <c r="F8" s="164"/>
      <c r="G8" s="164"/>
      <c r="H8" s="164"/>
      <c r="I8" s="165"/>
    </row>
    <row r="9" spans="1:17" ht="25.5" customHeight="1" x14ac:dyDescent="0.25">
      <c r="A9" s="169" t="s">
        <v>0</v>
      </c>
      <c r="B9" s="169"/>
      <c r="C9" s="64"/>
      <c r="D9" s="173" t="s">
        <v>112</v>
      </c>
      <c r="E9" s="173"/>
      <c r="F9" s="65"/>
      <c r="G9" s="66" t="s">
        <v>113</v>
      </c>
      <c r="H9" s="130"/>
      <c r="I9" s="130"/>
    </row>
    <row r="10" spans="1:17" ht="21" customHeight="1" x14ac:dyDescent="0.25">
      <c r="A10" s="133" t="s">
        <v>115</v>
      </c>
      <c r="B10" s="133"/>
      <c r="C10" s="174"/>
      <c r="D10" s="174"/>
      <c r="E10" s="174"/>
      <c r="F10" s="67" t="s">
        <v>119</v>
      </c>
      <c r="G10" s="134"/>
      <c r="H10" s="134"/>
      <c r="I10" s="134"/>
    </row>
    <row r="11" spans="1:17" ht="21" customHeight="1" x14ac:dyDescent="0.25">
      <c r="A11" s="133" t="s">
        <v>116</v>
      </c>
      <c r="B11" s="133"/>
      <c r="C11" s="134"/>
      <c r="D11" s="134"/>
      <c r="E11" s="134"/>
      <c r="F11" s="134"/>
      <c r="G11" s="67" t="s">
        <v>120</v>
      </c>
      <c r="H11" s="134"/>
      <c r="I11" s="134"/>
    </row>
    <row r="12" spans="1:17" ht="18.75" customHeight="1" x14ac:dyDescent="0.25">
      <c r="A12" s="68" t="s">
        <v>1</v>
      </c>
      <c r="B12" s="134"/>
      <c r="C12" s="134"/>
      <c r="D12" s="134"/>
      <c r="E12" s="137" t="s">
        <v>117</v>
      </c>
      <c r="F12" s="138"/>
      <c r="G12" s="134"/>
      <c r="H12" s="134"/>
      <c r="I12" s="134"/>
    </row>
    <row r="13" spans="1:17" ht="21.75" customHeight="1" x14ac:dyDescent="0.25">
      <c r="A13" s="68" t="s">
        <v>2</v>
      </c>
      <c r="B13" s="174"/>
      <c r="C13" s="174"/>
      <c r="D13" s="174"/>
      <c r="E13" s="137" t="s">
        <v>118</v>
      </c>
      <c r="F13" s="138"/>
      <c r="G13" s="134"/>
      <c r="H13" s="134"/>
      <c r="I13" s="134"/>
    </row>
    <row r="14" spans="1:17" s="44" customFormat="1" x14ac:dyDescent="0.25">
      <c r="A14" s="51" t="s">
        <v>3</v>
      </c>
      <c r="B14" s="139" t="s">
        <v>4</v>
      </c>
      <c r="C14" s="139"/>
      <c r="D14" s="139"/>
      <c r="E14" s="139"/>
      <c r="F14" s="139"/>
      <c r="G14" s="52" t="s">
        <v>5</v>
      </c>
      <c r="H14" s="52" t="s">
        <v>74</v>
      </c>
      <c r="I14" s="52" t="s">
        <v>87</v>
      </c>
      <c r="J14" s="50"/>
      <c r="K14" s="52">
        <v>13101</v>
      </c>
      <c r="L14" s="52">
        <v>13001</v>
      </c>
      <c r="M14" s="52">
        <v>13003</v>
      </c>
      <c r="N14" s="52">
        <v>13005</v>
      </c>
      <c r="O14" s="52">
        <v>13006</v>
      </c>
      <c r="P14" s="52">
        <v>13009</v>
      </c>
      <c r="Q14" s="52"/>
    </row>
    <row r="15" spans="1:17" ht="46.5" customHeight="1" x14ac:dyDescent="0.25">
      <c r="A15" s="53">
        <v>13101</v>
      </c>
      <c r="B15" s="142" t="s">
        <v>163</v>
      </c>
      <c r="C15" s="142"/>
      <c r="D15" s="142"/>
      <c r="E15" s="142"/>
      <c r="F15" s="142"/>
      <c r="G15" s="54">
        <v>109</v>
      </c>
      <c r="H15" s="55"/>
      <c r="I15" s="56">
        <f>G15*H15</f>
        <v>0</v>
      </c>
      <c r="J15" s="69"/>
      <c r="K15" s="159"/>
      <c r="L15" s="135"/>
      <c r="M15" s="135"/>
      <c r="N15" s="135"/>
      <c r="O15" s="135"/>
      <c r="P15" s="135"/>
      <c r="Q15" s="135"/>
    </row>
    <row r="16" spans="1:17" ht="15.75" customHeight="1" x14ac:dyDescent="0.25">
      <c r="A16" s="53">
        <v>13001</v>
      </c>
      <c r="B16" s="158" t="s">
        <v>164</v>
      </c>
      <c r="C16" s="158"/>
      <c r="D16" s="158"/>
      <c r="E16" s="158"/>
      <c r="F16" s="158"/>
      <c r="G16" s="54">
        <v>90</v>
      </c>
      <c r="H16" s="57"/>
      <c r="I16" s="58">
        <f t="shared" ref="I16:I34" si="0">G16*H16</f>
        <v>0</v>
      </c>
      <c r="J16" s="69"/>
      <c r="K16" s="159"/>
      <c r="L16" s="135"/>
      <c r="M16" s="135"/>
      <c r="N16" s="135"/>
      <c r="O16" s="135"/>
      <c r="P16" s="135"/>
      <c r="Q16" s="135"/>
    </row>
    <row r="17" spans="1:17" ht="15.75" customHeight="1" x14ac:dyDescent="0.25">
      <c r="A17" s="53">
        <v>13003</v>
      </c>
      <c r="B17" s="158" t="s">
        <v>165</v>
      </c>
      <c r="C17" s="158"/>
      <c r="D17" s="158"/>
      <c r="E17" s="158"/>
      <c r="F17" s="158"/>
      <c r="G17" s="54">
        <v>90</v>
      </c>
      <c r="H17" s="57"/>
      <c r="I17" s="58">
        <f t="shared" si="0"/>
        <v>0</v>
      </c>
      <c r="J17" s="69"/>
      <c r="K17" s="159"/>
      <c r="L17" s="135"/>
      <c r="M17" s="135"/>
      <c r="N17" s="135"/>
      <c r="O17" s="135"/>
      <c r="P17" s="135"/>
      <c r="Q17" s="135"/>
    </row>
    <row r="18" spans="1:17" ht="15.75" customHeight="1" x14ac:dyDescent="0.25">
      <c r="A18" s="53">
        <v>13005</v>
      </c>
      <c r="B18" s="158" t="s">
        <v>166</v>
      </c>
      <c r="C18" s="158"/>
      <c r="D18" s="158"/>
      <c r="E18" s="158"/>
      <c r="F18" s="158"/>
      <c r="G18" s="54">
        <v>90</v>
      </c>
      <c r="H18" s="57"/>
      <c r="I18" s="58">
        <f t="shared" si="0"/>
        <v>0</v>
      </c>
      <c r="J18" s="69"/>
      <c r="K18" s="159"/>
      <c r="L18" s="135"/>
      <c r="M18" s="135"/>
      <c r="N18" s="135"/>
      <c r="O18" s="135"/>
      <c r="P18" s="135"/>
      <c r="Q18" s="135"/>
    </row>
    <row r="19" spans="1:17" ht="15.75" customHeight="1" x14ac:dyDescent="0.25">
      <c r="A19" s="53">
        <v>13006</v>
      </c>
      <c r="B19" s="158" t="s">
        <v>167</v>
      </c>
      <c r="C19" s="158"/>
      <c r="D19" s="158"/>
      <c r="E19" s="158"/>
      <c r="F19" s="158"/>
      <c r="G19" s="54">
        <v>90</v>
      </c>
      <c r="H19" s="57"/>
      <c r="I19" s="58">
        <f t="shared" si="0"/>
        <v>0</v>
      </c>
      <c r="J19" s="69"/>
      <c r="K19" s="159"/>
      <c r="L19" s="135"/>
      <c r="M19" s="135"/>
      <c r="N19" s="135"/>
      <c r="O19" s="135"/>
      <c r="P19" s="135"/>
      <c r="Q19" s="135"/>
    </row>
    <row r="20" spans="1:17" ht="15" customHeight="1" x14ac:dyDescent="0.25">
      <c r="A20" s="53">
        <v>13009</v>
      </c>
      <c r="B20" s="158" t="s">
        <v>168</v>
      </c>
      <c r="C20" s="158"/>
      <c r="D20" s="158"/>
      <c r="E20" s="158"/>
      <c r="F20" s="158"/>
      <c r="G20" s="54">
        <v>90</v>
      </c>
      <c r="H20" s="57"/>
      <c r="I20" s="58">
        <f t="shared" si="0"/>
        <v>0</v>
      </c>
      <c r="J20" s="69"/>
      <c r="K20" s="159"/>
      <c r="L20" s="135"/>
      <c r="M20" s="135"/>
      <c r="N20" s="135"/>
      <c r="O20" s="135"/>
      <c r="P20" s="135"/>
      <c r="Q20" s="135"/>
    </row>
    <row r="21" spans="1:17" x14ac:dyDescent="0.25">
      <c r="A21" s="51" t="s">
        <v>3</v>
      </c>
      <c r="B21" s="139" t="s">
        <v>127</v>
      </c>
      <c r="C21" s="139"/>
      <c r="D21" s="139"/>
      <c r="E21" s="139"/>
      <c r="F21" s="139"/>
      <c r="G21" s="52" t="s">
        <v>5</v>
      </c>
      <c r="H21" s="52" t="s">
        <v>74</v>
      </c>
      <c r="I21" s="52" t="s">
        <v>87</v>
      </c>
      <c r="J21" s="50"/>
      <c r="K21" s="52">
        <v>14201</v>
      </c>
      <c r="L21" s="52">
        <v>14203</v>
      </c>
      <c r="M21" s="52">
        <v>14216</v>
      </c>
      <c r="N21" s="52">
        <v>14224</v>
      </c>
      <c r="O21" s="52">
        <v>14204</v>
      </c>
      <c r="P21" s="52">
        <v>14221</v>
      </c>
      <c r="Q21" s="52">
        <v>14223</v>
      </c>
    </row>
    <row r="22" spans="1:17" x14ac:dyDescent="0.25">
      <c r="A22" s="53">
        <v>14201</v>
      </c>
      <c r="B22" s="125" t="s">
        <v>169</v>
      </c>
      <c r="C22" s="125"/>
      <c r="D22" s="125"/>
      <c r="E22" s="125"/>
      <c r="F22" s="125"/>
      <c r="G22" s="71">
        <v>130</v>
      </c>
      <c r="H22" s="57"/>
      <c r="I22" s="58">
        <f t="shared" si="0"/>
        <v>0</v>
      </c>
      <c r="J22" s="69"/>
      <c r="K22" s="135"/>
      <c r="L22" s="135"/>
      <c r="M22" s="135"/>
      <c r="N22" s="135"/>
      <c r="O22" s="135"/>
      <c r="P22" s="135"/>
      <c r="Q22" s="135"/>
    </row>
    <row r="23" spans="1:17" x14ac:dyDescent="0.25">
      <c r="A23" s="53">
        <v>14202</v>
      </c>
      <c r="B23" s="125" t="s">
        <v>170</v>
      </c>
      <c r="C23" s="125"/>
      <c r="D23" s="125"/>
      <c r="E23" s="125"/>
      <c r="F23" s="125"/>
      <c r="G23" s="71">
        <v>140</v>
      </c>
      <c r="H23" s="57"/>
      <c r="I23" s="58">
        <f t="shared" si="0"/>
        <v>0</v>
      </c>
      <c r="J23" s="69"/>
      <c r="K23" s="135"/>
      <c r="L23" s="135"/>
      <c r="M23" s="135"/>
      <c r="N23" s="135"/>
      <c r="O23" s="135"/>
      <c r="P23" s="135"/>
      <c r="Q23" s="135"/>
    </row>
    <row r="24" spans="1:17" x14ac:dyDescent="0.25">
      <c r="A24" s="53">
        <v>14203</v>
      </c>
      <c r="B24" s="125" t="s">
        <v>171</v>
      </c>
      <c r="C24" s="125"/>
      <c r="D24" s="125"/>
      <c r="E24" s="125"/>
      <c r="F24" s="125"/>
      <c r="G24" s="71">
        <v>430</v>
      </c>
      <c r="H24" s="57"/>
      <c r="I24" s="58">
        <f t="shared" si="0"/>
        <v>0</v>
      </c>
      <c r="J24" s="69"/>
      <c r="K24" s="135"/>
      <c r="L24" s="135"/>
      <c r="M24" s="135"/>
      <c r="N24" s="135"/>
      <c r="O24" s="135"/>
      <c r="P24" s="135"/>
      <c r="Q24" s="135"/>
    </row>
    <row r="25" spans="1:17" x14ac:dyDescent="0.25">
      <c r="A25" s="53">
        <v>14215</v>
      </c>
      <c r="B25" s="125" t="s">
        <v>172</v>
      </c>
      <c r="C25" s="125"/>
      <c r="D25" s="125"/>
      <c r="E25" s="125"/>
      <c r="F25" s="125"/>
      <c r="G25" s="54">
        <v>350</v>
      </c>
      <c r="H25" s="57"/>
      <c r="I25" s="58">
        <f t="shared" si="0"/>
        <v>0</v>
      </c>
      <c r="J25" s="69"/>
      <c r="K25" s="135"/>
      <c r="L25" s="135"/>
      <c r="M25" s="135"/>
      <c r="N25" s="135"/>
      <c r="O25" s="135"/>
      <c r="P25" s="135"/>
      <c r="Q25" s="135"/>
    </row>
    <row r="26" spans="1:17" x14ac:dyDescent="0.25">
      <c r="A26" s="53">
        <v>14216</v>
      </c>
      <c r="B26" s="125" t="s">
        <v>173</v>
      </c>
      <c r="C26" s="125"/>
      <c r="D26" s="125"/>
      <c r="E26" s="125"/>
      <c r="F26" s="125"/>
      <c r="G26" s="54">
        <v>430</v>
      </c>
      <c r="H26" s="57"/>
      <c r="I26" s="58">
        <f t="shared" si="0"/>
        <v>0</v>
      </c>
      <c r="J26" s="69"/>
      <c r="K26" s="135"/>
      <c r="L26" s="135"/>
      <c r="M26" s="135"/>
      <c r="N26" s="135"/>
      <c r="O26" s="135"/>
      <c r="P26" s="135"/>
      <c r="Q26" s="135"/>
    </row>
    <row r="27" spans="1:17" x14ac:dyDescent="0.25">
      <c r="A27" s="53">
        <v>14217</v>
      </c>
      <c r="B27" s="125" t="s">
        <v>174</v>
      </c>
      <c r="C27" s="125"/>
      <c r="D27" s="125"/>
      <c r="E27" s="125"/>
      <c r="F27" s="125"/>
      <c r="G27" s="54">
        <v>430</v>
      </c>
      <c r="H27" s="57"/>
      <c r="I27" s="58">
        <f t="shared" si="0"/>
        <v>0</v>
      </c>
      <c r="J27" s="69"/>
      <c r="K27" s="52">
        <v>14202</v>
      </c>
      <c r="L27" s="52">
        <v>14215</v>
      </c>
      <c r="M27" s="52">
        <v>14217</v>
      </c>
      <c r="N27" s="52">
        <v>14308</v>
      </c>
      <c r="O27" s="52">
        <v>14318</v>
      </c>
      <c r="P27" s="52">
        <v>14222</v>
      </c>
      <c r="Q27" s="52">
        <v>14214</v>
      </c>
    </row>
    <row r="28" spans="1:17" x14ac:dyDescent="0.25">
      <c r="A28" s="53">
        <v>14224</v>
      </c>
      <c r="B28" s="125" t="s">
        <v>175</v>
      </c>
      <c r="C28" s="125"/>
      <c r="D28" s="125"/>
      <c r="E28" s="125"/>
      <c r="F28" s="125"/>
      <c r="G28" s="54">
        <v>400</v>
      </c>
      <c r="H28" s="57"/>
      <c r="I28" s="58">
        <f t="shared" si="0"/>
        <v>0</v>
      </c>
      <c r="J28" s="69"/>
      <c r="K28" s="135"/>
      <c r="L28" s="135"/>
      <c r="M28" s="135"/>
      <c r="N28" s="135"/>
      <c r="O28" s="157"/>
      <c r="P28" s="135"/>
      <c r="Q28" s="135"/>
    </row>
    <row r="29" spans="1:17" x14ac:dyDescent="0.25">
      <c r="A29" s="53">
        <v>14308</v>
      </c>
      <c r="B29" s="125" t="s">
        <v>176</v>
      </c>
      <c r="C29" s="125"/>
      <c r="D29" s="125"/>
      <c r="E29" s="125"/>
      <c r="F29" s="125"/>
      <c r="G29" s="71">
        <v>640</v>
      </c>
      <c r="H29" s="57"/>
      <c r="I29" s="58">
        <f t="shared" si="0"/>
        <v>0</v>
      </c>
      <c r="J29" s="69"/>
      <c r="K29" s="135"/>
      <c r="L29" s="135"/>
      <c r="M29" s="135"/>
      <c r="N29" s="135"/>
      <c r="O29" s="157"/>
      <c r="P29" s="135"/>
      <c r="Q29" s="135"/>
    </row>
    <row r="30" spans="1:17" x14ac:dyDescent="0.25">
      <c r="A30" s="53">
        <v>14204</v>
      </c>
      <c r="B30" s="125" t="s">
        <v>177</v>
      </c>
      <c r="C30" s="125"/>
      <c r="D30" s="125"/>
      <c r="E30" s="125"/>
      <c r="F30" s="125"/>
      <c r="G30" s="71">
        <v>330</v>
      </c>
      <c r="H30" s="57"/>
      <c r="I30" s="58">
        <f t="shared" si="0"/>
        <v>0</v>
      </c>
      <c r="J30" s="69"/>
      <c r="K30" s="135"/>
      <c r="L30" s="135"/>
      <c r="M30" s="135"/>
      <c r="N30" s="135"/>
      <c r="O30" s="157"/>
      <c r="P30" s="135"/>
      <c r="Q30" s="135"/>
    </row>
    <row r="31" spans="1:17" x14ac:dyDescent="0.25">
      <c r="A31" s="72">
        <v>14318</v>
      </c>
      <c r="B31" s="178" t="s">
        <v>178</v>
      </c>
      <c r="C31" s="178"/>
      <c r="D31" s="178"/>
      <c r="E31" s="178"/>
      <c r="F31" s="178"/>
      <c r="G31" s="54">
        <v>395</v>
      </c>
      <c r="H31" s="57"/>
      <c r="I31" s="58">
        <f t="shared" si="0"/>
        <v>0</v>
      </c>
      <c r="J31" s="69"/>
      <c r="K31" s="135"/>
      <c r="L31" s="135"/>
      <c r="M31" s="135"/>
      <c r="N31" s="135"/>
      <c r="O31" s="157"/>
      <c r="P31" s="135"/>
      <c r="Q31" s="135"/>
    </row>
    <row r="32" spans="1:17" x14ac:dyDescent="0.25">
      <c r="A32" s="53">
        <v>14221</v>
      </c>
      <c r="B32" s="125" t="s">
        <v>179</v>
      </c>
      <c r="C32" s="125"/>
      <c r="D32" s="125"/>
      <c r="E32" s="125"/>
      <c r="F32" s="125"/>
      <c r="G32" s="54">
        <v>250</v>
      </c>
      <c r="H32" s="57"/>
      <c r="I32" s="58">
        <f t="shared" si="0"/>
        <v>0</v>
      </c>
      <c r="J32" s="69"/>
      <c r="K32" s="135"/>
      <c r="L32" s="135"/>
      <c r="M32" s="135"/>
      <c r="N32" s="135"/>
      <c r="O32" s="157"/>
      <c r="P32" s="135"/>
      <c r="Q32" s="135"/>
    </row>
    <row r="33" spans="1:18" x14ac:dyDescent="0.25">
      <c r="A33" s="53">
        <v>14222</v>
      </c>
      <c r="B33" s="125" t="s">
        <v>180</v>
      </c>
      <c r="C33" s="125"/>
      <c r="D33" s="125"/>
      <c r="E33" s="125"/>
      <c r="F33" s="125"/>
      <c r="G33" s="54">
        <v>100</v>
      </c>
      <c r="H33" s="57"/>
      <c r="I33" s="58">
        <f t="shared" si="0"/>
        <v>0</v>
      </c>
      <c r="J33" s="69"/>
      <c r="K33" s="135"/>
      <c r="L33" s="135"/>
      <c r="M33" s="135"/>
      <c r="N33" s="135"/>
      <c r="O33" s="135"/>
      <c r="P33" s="135"/>
      <c r="Q33" s="135"/>
    </row>
    <row r="34" spans="1:18" x14ac:dyDescent="0.25">
      <c r="A34" s="72">
        <v>14223</v>
      </c>
      <c r="B34" s="125" t="s">
        <v>181</v>
      </c>
      <c r="C34" s="125"/>
      <c r="D34" s="125"/>
      <c r="E34" s="125"/>
      <c r="F34" s="125"/>
      <c r="G34" s="54">
        <v>180</v>
      </c>
      <c r="H34" s="57"/>
      <c r="I34" s="58">
        <f t="shared" si="0"/>
        <v>0</v>
      </c>
      <c r="J34" s="69"/>
      <c r="K34" s="135"/>
      <c r="L34" s="135"/>
      <c r="M34" s="135"/>
      <c r="N34" s="135"/>
      <c r="O34" s="135"/>
      <c r="P34" s="135"/>
      <c r="Q34" s="135"/>
    </row>
    <row r="35" spans="1:18" x14ac:dyDescent="0.25">
      <c r="A35" s="72">
        <v>14214</v>
      </c>
      <c r="B35" s="125" t="s">
        <v>182</v>
      </c>
      <c r="C35" s="125"/>
      <c r="D35" s="125"/>
      <c r="E35" s="125"/>
      <c r="F35" s="125"/>
      <c r="G35" s="54">
        <v>200</v>
      </c>
      <c r="H35" s="57"/>
      <c r="I35" s="58">
        <f>G35*H35</f>
        <v>0</v>
      </c>
      <c r="J35" s="69"/>
      <c r="K35" s="135"/>
      <c r="L35" s="135"/>
      <c r="M35" s="135"/>
      <c r="N35" s="135"/>
      <c r="O35" s="135"/>
      <c r="P35" s="135"/>
      <c r="Q35" s="135"/>
    </row>
    <row r="36" spans="1:18" x14ac:dyDescent="0.25">
      <c r="A36" s="72">
        <v>12024</v>
      </c>
      <c r="B36" s="109" t="s">
        <v>183</v>
      </c>
      <c r="C36" s="110"/>
      <c r="D36" s="110"/>
      <c r="E36" s="110"/>
      <c r="F36" s="111"/>
      <c r="G36" s="54">
        <v>65</v>
      </c>
      <c r="H36" s="57"/>
      <c r="I36" s="58">
        <f>G36*H36</f>
        <v>0</v>
      </c>
      <c r="J36" s="69"/>
      <c r="K36" s="73"/>
      <c r="L36" s="73"/>
      <c r="M36" s="73"/>
      <c r="N36" s="73"/>
      <c r="O36" s="73"/>
      <c r="P36" s="73"/>
      <c r="Q36" s="73"/>
    </row>
    <row r="37" spans="1:18" x14ac:dyDescent="0.25">
      <c r="A37" s="72">
        <v>12021</v>
      </c>
      <c r="B37" s="109" t="s">
        <v>184</v>
      </c>
      <c r="C37" s="110"/>
      <c r="D37" s="110"/>
      <c r="E37" s="110"/>
      <c r="F37" s="111"/>
      <c r="G37" s="54">
        <v>85</v>
      </c>
      <c r="H37" s="57"/>
      <c r="I37" s="58">
        <f>G37*H37</f>
        <v>0</v>
      </c>
      <c r="J37" s="69"/>
      <c r="K37" s="73"/>
      <c r="L37" s="73"/>
      <c r="M37" s="73"/>
      <c r="N37" s="73"/>
      <c r="O37" s="73"/>
      <c r="P37" s="73"/>
      <c r="Q37" s="73"/>
    </row>
    <row r="38" spans="1:18" x14ac:dyDescent="0.25">
      <c r="A38" s="51" t="s">
        <v>3</v>
      </c>
      <c r="B38" s="139" t="s">
        <v>88</v>
      </c>
      <c r="C38" s="139"/>
      <c r="D38" s="139"/>
      <c r="E38" s="139"/>
      <c r="F38" s="139"/>
      <c r="G38" s="52" t="s">
        <v>5</v>
      </c>
      <c r="H38" s="52" t="s">
        <v>74</v>
      </c>
      <c r="I38" s="52" t="s">
        <v>87</v>
      </c>
      <c r="J38" s="50"/>
      <c r="K38" s="52">
        <v>14007</v>
      </c>
      <c r="L38" s="52">
        <v>14033</v>
      </c>
      <c r="M38" s="52">
        <v>14307</v>
      </c>
      <c r="N38" s="52">
        <v>14304</v>
      </c>
      <c r="O38" s="52">
        <v>14301</v>
      </c>
      <c r="P38" s="52">
        <v>14300</v>
      </c>
      <c r="Q38" s="52">
        <v>14302</v>
      </c>
    </row>
    <row r="39" spans="1:18" x14ac:dyDescent="0.25">
      <c r="A39" s="53">
        <v>14007</v>
      </c>
      <c r="B39" s="151" t="s">
        <v>185</v>
      </c>
      <c r="C39" s="151"/>
      <c r="D39" s="151"/>
      <c r="E39" s="151"/>
      <c r="F39" s="151"/>
      <c r="G39" s="54">
        <v>950</v>
      </c>
      <c r="H39" s="57"/>
      <c r="I39" s="58">
        <f>G39*H39</f>
        <v>0</v>
      </c>
      <c r="J39" s="69"/>
      <c r="K39" s="135"/>
      <c r="L39" s="135"/>
      <c r="M39" s="135"/>
      <c r="N39" s="135"/>
      <c r="O39" s="135"/>
      <c r="P39" s="135"/>
      <c r="Q39" s="135"/>
    </row>
    <row r="40" spans="1:18" x14ac:dyDescent="0.25">
      <c r="A40" s="53">
        <v>14033</v>
      </c>
      <c r="B40" s="151" t="s">
        <v>186</v>
      </c>
      <c r="C40" s="151"/>
      <c r="D40" s="151"/>
      <c r="E40" s="151"/>
      <c r="F40" s="151"/>
      <c r="G40" s="54">
        <v>950</v>
      </c>
      <c r="H40" s="57"/>
      <c r="I40" s="58">
        <f>G40*H40</f>
        <v>0</v>
      </c>
      <c r="J40" s="69"/>
      <c r="K40" s="135"/>
      <c r="L40" s="135"/>
      <c r="M40" s="135"/>
      <c r="N40" s="135"/>
      <c r="O40" s="135"/>
      <c r="P40" s="135"/>
      <c r="Q40" s="135"/>
    </row>
    <row r="41" spans="1:18" x14ac:dyDescent="0.25">
      <c r="A41" s="51" t="s">
        <v>3</v>
      </c>
      <c r="B41" s="139" t="s">
        <v>93</v>
      </c>
      <c r="C41" s="139"/>
      <c r="D41" s="139"/>
      <c r="E41" s="139"/>
      <c r="F41" s="139"/>
      <c r="G41" s="52" t="s">
        <v>5</v>
      </c>
      <c r="H41" s="52" t="s">
        <v>74</v>
      </c>
      <c r="I41" s="52" t="s">
        <v>87</v>
      </c>
      <c r="J41" s="69"/>
      <c r="K41" s="135"/>
      <c r="L41" s="135"/>
      <c r="M41" s="135"/>
      <c r="N41" s="135"/>
      <c r="O41" s="135"/>
      <c r="P41" s="135"/>
      <c r="Q41" s="135"/>
    </row>
    <row r="42" spans="1:18" x14ac:dyDescent="0.25">
      <c r="A42" s="53">
        <v>14307</v>
      </c>
      <c r="B42" s="151" t="s">
        <v>187</v>
      </c>
      <c r="C42" s="151"/>
      <c r="D42" s="151"/>
      <c r="E42" s="151"/>
      <c r="F42" s="151"/>
      <c r="G42" s="54">
        <v>140</v>
      </c>
      <c r="H42" s="57"/>
      <c r="I42" s="58">
        <f t="shared" ref="I42:I48" si="1">G42*H42</f>
        <v>0</v>
      </c>
      <c r="J42" s="69"/>
      <c r="K42" s="135"/>
      <c r="L42" s="135"/>
      <c r="M42" s="135"/>
      <c r="N42" s="135"/>
      <c r="O42" s="135"/>
      <c r="P42" s="135"/>
      <c r="Q42" s="135"/>
    </row>
    <row r="43" spans="1:18" x14ac:dyDescent="0.25">
      <c r="A43" s="53">
        <v>14304</v>
      </c>
      <c r="B43" s="151" t="s">
        <v>188</v>
      </c>
      <c r="C43" s="151"/>
      <c r="D43" s="151"/>
      <c r="E43" s="151"/>
      <c r="F43" s="151"/>
      <c r="G43" s="54">
        <v>140</v>
      </c>
      <c r="H43" s="57"/>
      <c r="I43" s="58">
        <f t="shared" si="1"/>
        <v>0</v>
      </c>
      <c r="J43" s="69"/>
      <c r="K43" s="135"/>
      <c r="L43" s="135"/>
      <c r="M43" s="135"/>
      <c r="N43" s="135"/>
      <c r="O43" s="135"/>
      <c r="P43" s="135"/>
      <c r="Q43" s="135"/>
    </row>
    <row r="44" spans="1:18" x14ac:dyDescent="0.25">
      <c r="A44" s="53">
        <v>14305</v>
      </c>
      <c r="B44" s="151" t="s">
        <v>189</v>
      </c>
      <c r="C44" s="151"/>
      <c r="D44" s="151"/>
      <c r="E44" s="151"/>
      <c r="F44" s="151"/>
      <c r="G44" s="54">
        <v>280</v>
      </c>
      <c r="H44" s="57"/>
      <c r="I44" s="58">
        <f t="shared" si="1"/>
        <v>0</v>
      </c>
      <c r="J44" s="69"/>
      <c r="K44" s="93">
        <v>14509</v>
      </c>
      <c r="L44" s="93">
        <v>14305</v>
      </c>
      <c r="M44" s="93">
        <v>14324</v>
      </c>
      <c r="N44" s="93"/>
      <c r="O44" s="93"/>
      <c r="P44" s="93"/>
      <c r="Q44" s="93"/>
    </row>
    <row r="45" spans="1:18" s="44" customFormat="1" x14ac:dyDescent="0.25">
      <c r="A45" s="53">
        <v>14324</v>
      </c>
      <c r="B45" s="109" t="s">
        <v>190</v>
      </c>
      <c r="C45" s="110"/>
      <c r="D45" s="110"/>
      <c r="E45" s="110"/>
      <c r="F45" s="111"/>
      <c r="G45" s="54">
        <v>395</v>
      </c>
      <c r="H45" s="57"/>
      <c r="I45" s="58">
        <f t="shared" si="1"/>
        <v>0</v>
      </c>
      <c r="J45" s="69"/>
      <c r="K45" s="74"/>
      <c r="L45" s="74"/>
      <c r="M45" s="74"/>
      <c r="N45" s="74"/>
      <c r="O45" s="74"/>
      <c r="P45" s="74"/>
      <c r="Q45" s="74"/>
    </row>
    <row r="46" spans="1:18" x14ac:dyDescent="0.25">
      <c r="A46" s="53">
        <v>14301</v>
      </c>
      <c r="B46" s="151" t="s">
        <v>191</v>
      </c>
      <c r="C46" s="151"/>
      <c r="D46" s="151"/>
      <c r="E46" s="151"/>
      <c r="F46" s="151"/>
      <c r="G46" s="54">
        <v>495</v>
      </c>
      <c r="H46" s="57"/>
      <c r="I46" s="58">
        <f t="shared" si="1"/>
        <v>0</v>
      </c>
      <c r="J46" s="69"/>
      <c r="K46" s="155"/>
      <c r="L46" s="155"/>
      <c r="M46" s="155"/>
      <c r="N46" s="155"/>
      <c r="O46" s="155"/>
      <c r="P46" s="155"/>
      <c r="Q46" s="155"/>
    </row>
    <row r="47" spans="1:18" x14ac:dyDescent="0.25">
      <c r="A47" s="72">
        <v>14300</v>
      </c>
      <c r="B47" s="151" t="s">
        <v>192</v>
      </c>
      <c r="C47" s="151"/>
      <c r="D47" s="151"/>
      <c r="E47" s="151"/>
      <c r="F47" s="151"/>
      <c r="G47" s="54">
        <v>495</v>
      </c>
      <c r="H47" s="57"/>
      <c r="I47" s="58">
        <f t="shared" si="1"/>
        <v>0</v>
      </c>
      <c r="J47" s="69"/>
      <c r="K47" s="153"/>
      <c r="L47" s="153"/>
      <c r="M47" s="153"/>
      <c r="N47" s="153"/>
      <c r="O47" s="153"/>
      <c r="P47" s="153"/>
      <c r="Q47" s="153"/>
      <c r="R47"/>
    </row>
    <row r="48" spans="1:18" x14ac:dyDescent="0.25">
      <c r="A48" s="72">
        <v>14302</v>
      </c>
      <c r="B48" s="151" t="s">
        <v>193</v>
      </c>
      <c r="C48" s="151"/>
      <c r="D48" s="151"/>
      <c r="E48" s="151"/>
      <c r="F48" s="151"/>
      <c r="G48" s="54">
        <v>595</v>
      </c>
      <c r="H48" s="57"/>
      <c r="I48" s="58">
        <f t="shared" si="1"/>
        <v>0</v>
      </c>
      <c r="J48" s="69"/>
      <c r="K48" s="153"/>
      <c r="L48" s="153"/>
      <c r="M48" s="153"/>
      <c r="N48" s="153"/>
      <c r="O48" s="153"/>
      <c r="P48" s="153"/>
      <c r="Q48" s="153"/>
    </row>
    <row r="49" spans="1:17" x14ac:dyDescent="0.25">
      <c r="A49" s="72" t="s">
        <v>91</v>
      </c>
      <c r="B49" s="151" t="s">
        <v>194</v>
      </c>
      <c r="C49" s="151"/>
      <c r="D49" s="151"/>
      <c r="E49" s="151"/>
      <c r="F49" s="151"/>
      <c r="G49" s="54">
        <v>595</v>
      </c>
      <c r="H49" s="57"/>
      <c r="I49" s="58">
        <f>G49*H49</f>
        <v>0</v>
      </c>
      <c r="J49" s="69"/>
      <c r="K49" s="153"/>
      <c r="L49" s="153"/>
      <c r="M49" s="153"/>
      <c r="N49" s="153"/>
      <c r="O49" s="153"/>
      <c r="P49" s="153"/>
      <c r="Q49" s="153"/>
    </row>
    <row r="50" spans="1:17" x14ac:dyDescent="0.25">
      <c r="A50" s="72">
        <v>14509</v>
      </c>
      <c r="B50" s="151" t="s">
        <v>195</v>
      </c>
      <c r="C50" s="151"/>
      <c r="D50" s="151"/>
      <c r="E50" s="151"/>
      <c r="F50" s="151"/>
      <c r="G50" s="54">
        <v>800</v>
      </c>
      <c r="H50" s="57"/>
      <c r="I50" s="58">
        <f>G50*H50</f>
        <v>0</v>
      </c>
      <c r="J50" s="69"/>
      <c r="K50" s="156"/>
      <c r="L50" s="156"/>
      <c r="M50" s="156"/>
      <c r="N50" s="156"/>
      <c r="O50" s="156"/>
      <c r="P50" s="156"/>
      <c r="Q50" s="156"/>
    </row>
    <row r="51" spans="1:17" x14ac:dyDescent="0.25">
      <c r="A51" s="72">
        <v>14511</v>
      </c>
      <c r="B51" s="151" t="s">
        <v>196</v>
      </c>
      <c r="C51" s="151"/>
      <c r="D51" s="151"/>
      <c r="E51" s="151"/>
      <c r="F51" s="151"/>
      <c r="G51" s="54">
        <v>800</v>
      </c>
      <c r="H51" s="57"/>
      <c r="I51" s="58">
        <f t="shared" ref="I51:I107" si="2">G51*H51</f>
        <v>0</v>
      </c>
      <c r="J51" s="69"/>
      <c r="K51" s="98">
        <v>14003</v>
      </c>
      <c r="L51" s="91">
        <v>17200</v>
      </c>
      <c r="M51" s="91">
        <v>15020</v>
      </c>
      <c r="N51" s="91">
        <v>15030</v>
      </c>
      <c r="O51" s="91">
        <v>14000</v>
      </c>
      <c r="P51" s="91">
        <v>14001</v>
      </c>
      <c r="Q51" s="91"/>
    </row>
    <row r="52" spans="1:17" ht="15.75" x14ac:dyDescent="0.25">
      <c r="A52" s="51" t="s">
        <v>3</v>
      </c>
      <c r="B52" s="126" t="s">
        <v>131</v>
      </c>
      <c r="C52" s="126"/>
      <c r="D52" s="126"/>
      <c r="E52" s="126"/>
      <c r="F52" s="126"/>
      <c r="G52" s="90" t="s">
        <v>5</v>
      </c>
      <c r="H52" s="90" t="s">
        <v>6</v>
      </c>
      <c r="I52" s="52" t="s">
        <v>87</v>
      </c>
      <c r="J52" s="69"/>
      <c r="K52" s="103"/>
      <c r="L52" s="146"/>
      <c r="M52" s="148"/>
      <c r="N52" s="152"/>
      <c r="O52" s="152"/>
      <c r="P52" s="152"/>
      <c r="Q52" s="103"/>
    </row>
    <row r="53" spans="1:17" x14ac:dyDescent="0.25">
      <c r="A53" s="53">
        <v>14003</v>
      </c>
      <c r="B53" s="125" t="s">
        <v>197</v>
      </c>
      <c r="C53" s="125"/>
      <c r="D53" s="125"/>
      <c r="E53" s="125"/>
      <c r="F53" s="125"/>
      <c r="G53" s="71">
        <v>535</v>
      </c>
      <c r="H53" s="57"/>
      <c r="I53" s="58">
        <f t="shared" si="2"/>
        <v>0</v>
      </c>
      <c r="J53" s="69"/>
      <c r="K53" s="104"/>
      <c r="L53" s="147"/>
      <c r="M53" s="149"/>
      <c r="N53" s="153"/>
      <c r="O53" s="153"/>
      <c r="P53" s="153"/>
      <c r="Q53" s="104"/>
    </row>
    <row r="54" spans="1:17" x14ac:dyDescent="0.25">
      <c r="A54" s="53">
        <v>17200</v>
      </c>
      <c r="B54" s="125" t="s">
        <v>198</v>
      </c>
      <c r="C54" s="125"/>
      <c r="D54" s="125"/>
      <c r="E54" s="125"/>
      <c r="F54" s="125"/>
      <c r="G54" s="71">
        <v>390</v>
      </c>
      <c r="H54" s="57"/>
      <c r="I54" s="58">
        <f t="shared" si="2"/>
        <v>0</v>
      </c>
      <c r="J54" s="69"/>
      <c r="K54" s="104"/>
      <c r="L54" s="147"/>
      <c r="M54" s="149"/>
      <c r="N54" s="153"/>
      <c r="O54" s="153"/>
      <c r="P54" s="153"/>
      <c r="Q54" s="104"/>
    </row>
    <row r="55" spans="1:17" x14ac:dyDescent="0.25">
      <c r="A55" s="53">
        <v>15020</v>
      </c>
      <c r="B55" s="125" t="s">
        <v>199</v>
      </c>
      <c r="C55" s="125"/>
      <c r="D55" s="125"/>
      <c r="E55" s="125"/>
      <c r="F55" s="125"/>
      <c r="G55" s="71">
        <v>995</v>
      </c>
      <c r="H55" s="57"/>
      <c r="I55" s="58">
        <f t="shared" si="2"/>
        <v>0</v>
      </c>
      <c r="J55" s="69"/>
      <c r="K55" s="104"/>
      <c r="L55" s="147"/>
      <c r="M55" s="149"/>
      <c r="N55" s="153"/>
      <c r="O55" s="153"/>
      <c r="P55" s="153"/>
      <c r="Q55" s="104"/>
    </row>
    <row r="56" spans="1:17" x14ac:dyDescent="0.25">
      <c r="A56" s="53">
        <v>15030</v>
      </c>
      <c r="B56" s="128" t="s">
        <v>200</v>
      </c>
      <c r="C56" s="128"/>
      <c r="D56" s="128"/>
      <c r="E56" s="128"/>
      <c r="F56" s="128"/>
      <c r="G56" s="71">
        <v>995</v>
      </c>
      <c r="H56" s="57"/>
      <c r="I56" s="58">
        <f t="shared" si="2"/>
        <v>0</v>
      </c>
      <c r="J56" s="69"/>
      <c r="K56" s="104"/>
      <c r="L56" s="147"/>
      <c r="M56" s="150"/>
      <c r="N56" s="154"/>
      <c r="O56" s="154"/>
      <c r="P56" s="154"/>
      <c r="Q56" s="104"/>
    </row>
    <row r="57" spans="1:17" s="44" customFormat="1" x14ac:dyDescent="0.25">
      <c r="A57" s="53">
        <v>14000</v>
      </c>
      <c r="B57" s="109" t="s">
        <v>201</v>
      </c>
      <c r="C57" s="110"/>
      <c r="D57" s="110"/>
      <c r="E57" s="110"/>
      <c r="F57" s="111"/>
      <c r="G57" s="71">
        <v>535</v>
      </c>
      <c r="H57" s="57"/>
      <c r="I57" s="58">
        <f t="shared" si="2"/>
        <v>0</v>
      </c>
      <c r="J57" s="69"/>
      <c r="K57" s="94"/>
      <c r="L57" s="96"/>
      <c r="M57" s="96"/>
      <c r="N57" s="94"/>
      <c r="O57" s="94"/>
      <c r="P57" s="94"/>
      <c r="Q57" s="104"/>
    </row>
    <row r="58" spans="1:17" s="49" customFormat="1" x14ac:dyDescent="0.25">
      <c r="A58" s="75">
        <v>14001</v>
      </c>
      <c r="B58" s="106" t="s">
        <v>202</v>
      </c>
      <c r="C58" s="107"/>
      <c r="D58" s="107"/>
      <c r="E58" s="107"/>
      <c r="F58" s="108"/>
      <c r="G58" s="76">
        <v>375</v>
      </c>
      <c r="H58" s="57"/>
      <c r="I58" s="77">
        <f t="shared" si="2"/>
        <v>0</v>
      </c>
      <c r="J58" s="92"/>
      <c r="K58" s="95"/>
      <c r="L58" s="97"/>
      <c r="M58" s="97"/>
      <c r="N58" s="95"/>
      <c r="O58" s="95"/>
      <c r="P58" s="95"/>
      <c r="Q58" s="105"/>
    </row>
    <row r="59" spans="1:17" ht="15.75" x14ac:dyDescent="0.25">
      <c r="A59" s="51" t="s">
        <v>3</v>
      </c>
      <c r="B59" s="126" t="s">
        <v>8</v>
      </c>
      <c r="C59" s="126"/>
      <c r="D59" s="126"/>
      <c r="E59" s="126"/>
      <c r="F59" s="126"/>
      <c r="G59" s="90" t="s">
        <v>5</v>
      </c>
      <c r="H59" s="90" t="s">
        <v>6</v>
      </c>
      <c r="I59" s="52" t="s">
        <v>87</v>
      </c>
      <c r="J59" s="50"/>
      <c r="K59" s="99">
        <v>18101</v>
      </c>
      <c r="L59" s="99">
        <v>18120</v>
      </c>
      <c r="M59" s="99">
        <v>18117</v>
      </c>
      <c r="N59" s="99">
        <v>18121</v>
      </c>
      <c r="O59" s="99">
        <v>18105</v>
      </c>
      <c r="P59" s="99">
        <v>18115</v>
      </c>
      <c r="Q59" s="99"/>
    </row>
    <row r="60" spans="1:17" x14ac:dyDescent="0.25">
      <c r="A60" s="53">
        <v>18101</v>
      </c>
      <c r="B60" s="125" t="s">
        <v>203</v>
      </c>
      <c r="C60" s="125"/>
      <c r="D60" s="125"/>
      <c r="E60" s="125"/>
      <c r="F60" s="125"/>
      <c r="G60" s="71">
        <v>235</v>
      </c>
      <c r="H60" s="57"/>
      <c r="I60" s="58">
        <f t="shared" si="2"/>
        <v>0</v>
      </c>
      <c r="J60" s="69"/>
      <c r="K60" s="135"/>
      <c r="L60" s="135"/>
      <c r="M60" s="135"/>
      <c r="N60" s="135"/>
      <c r="O60" s="135"/>
      <c r="P60" s="135"/>
      <c r="Q60" s="135"/>
    </row>
    <row r="61" spans="1:17" x14ac:dyDescent="0.25">
      <c r="A61" s="53">
        <v>12104</v>
      </c>
      <c r="B61" s="128" t="s">
        <v>204</v>
      </c>
      <c r="C61" s="128"/>
      <c r="D61" s="128"/>
      <c r="E61" s="128"/>
      <c r="F61" s="128"/>
      <c r="G61" s="71">
        <v>1500</v>
      </c>
      <c r="H61" s="57"/>
      <c r="I61" s="58">
        <f t="shared" si="2"/>
        <v>0</v>
      </c>
      <c r="J61" s="69"/>
      <c r="K61" s="135"/>
      <c r="L61" s="135"/>
      <c r="M61" s="135"/>
      <c r="N61" s="135"/>
      <c r="O61" s="135"/>
      <c r="P61" s="135"/>
      <c r="Q61" s="135"/>
    </row>
    <row r="62" spans="1:17" x14ac:dyDescent="0.25">
      <c r="A62" s="53">
        <v>12108</v>
      </c>
      <c r="B62" s="128" t="s">
        <v>205</v>
      </c>
      <c r="C62" s="128"/>
      <c r="D62" s="128"/>
      <c r="E62" s="128"/>
      <c r="F62" s="128"/>
      <c r="G62" s="71">
        <v>1500</v>
      </c>
      <c r="H62" s="57"/>
      <c r="I62" s="58">
        <f t="shared" si="2"/>
        <v>0</v>
      </c>
      <c r="J62" s="69"/>
      <c r="K62" s="135"/>
      <c r="L62" s="135"/>
      <c r="M62" s="135"/>
      <c r="N62" s="135"/>
      <c r="O62" s="135"/>
      <c r="P62" s="135"/>
      <c r="Q62" s="135"/>
    </row>
    <row r="63" spans="1:17" x14ac:dyDescent="0.25">
      <c r="A63" s="53">
        <v>12113</v>
      </c>
      <c r="B63" s="128" t="s">
        <v>206</v>
      </c>
      <c r="C63" s="128"/>
      <c r="D63" s="128"/>
      <c r="E63" s="128"/>
      <c r="F63" s="128"/>
      <c r="G63" s="71">
        <v>2000</v>
      </c>
      <c r="H63" s="57"/>
      <c r="I63" s="58">
        <f t="shared" si="2"/>
        <v>0</v>
      </c>
      <c r="J63" s="69"/>
      <c r="K63" s="135"/>
      <c r="L63" s="135"/>
      <c r="M63" s="135"/>
      <c r="N63" s="135"/>
      <c r="O63" s="135"/>
      <c r="P63" s="135"/>
      <c r="Q63" s="135"/>
    </row>
    <row r="64" spans="1:17" x14ac:dyDescent="0.25">
      <c r="A64" s="53">
        <v>18120</v>
      </c>
      <c r="B64" s="125" t="s">
        <v>207</v>
      </c>
      <c r="C64" s="125"/>
      <c r="D64" s="125"/>
      <c r="E64" s="125"/>
      <c r="F64" s="125"/>
      <c r="G64" s="71">
        <v>975</v>
      </c>
      <c r="H64" s="57"/>
      <c r="I64" s="58">
        <f t="shared" si="2"/>
        <v>0</v>
      </c>
      <c r="J64" s="69"/>
      <c r="K64" s="135"/>
      <c r="L64" s="135"/>
      <c r="M64" s="135"/>
      <c r="N64" s="135"/>
      <c r="O64" s="135"/>
      <c r="P64" s="135"/>
      <c r="Q64" s="135"/>
    </row>
    <row r="65" spans="1:17" x14ac:dyDescent="0.25">
      <c r="A65" s="53">
        <v>18117</v>
      </c>
      <c r="B65" s="125" t="s">
        <v>208</v>
      </c>
      <c r="C65" s="125"/>
      <c r="D65" s="125"/>
      <c r="E65" s="125"/>
      <c r="F65" s="125"/>
      <c r="G65" s="71">
        <v>300</v>
      </c>
      <c r="H65" s="57"/>
      <c r="I65" s="58">
        <f t="shared" si="2"/>
        <v>0</v>
      </c>
      <c r="J65" s="69"/>
      <c r="K65" s="135"/>
      <c r="L65" s="135"/>
      <c r="M65" s="135"/>
      <c r="N65" s="135"/>
      <c r="O65" s="135"/>
      <c r="P65" s="135"/>
      <c r="Q65" s="135"/>
    </row>
    <row r="66" spans="1:17" x14ac:dyDescent="0.25">
      <c r="A66" s="53">
        <v>18121</v>
      </c>
      <c r="B66" s="128" t="s">
        <v>162</v>
      </c>
      <c r="C66" s="125"/>
      <c r="D66" s="125"/>
      <c r="E66" s="125"/>
      <c r="F66" s="125"/>
      <c r="G66" s="71">
        <v>795</v>
      </c>
      <c r="H66" s="57"/>
      <c r="I66" s="58">
        <f t="shared" si="2"/>
        <v>0</v>
      </c>
      <c r="J66" s="69"/>
      <c r="K66" s="135"/>
      <c r="L66" s="135"/>
      <c r="M66" s="135"/>
      <c r="N66" s="135"/>
      <c r="O66" s="135"/>
      <c r="P66" s="135"/>
      <c r="Q66" s="135"/>
    </row>
    <row r="67" spans="1:17" x14ac:dyDescent="0.25">
      <c r="A67" s="53">
        <v>18105</v>
      </c>
      <c r="B67" s="125" t="s">
        <v>209</v>
      </c>
      <c r="C67" s="125"/>
      <c r="D67" s="125"/>
      <c r="E67" s="125"/>
      <c r="F67" s="125"/>
      <c r="G67" s="71">
        <v>350</v>
      </c>
      <c r="H67" s="57"/>
      <c r="I67" s="58">
        <f t="shared" si="2"/>
        <v>0</v>
      </c>
      <c r="J67" s="69"/>
      <c r="K67" s="135"/>
      <c r="L67" s="135"/>
      <c r="M67" s="135"/>
      <c r="N67" s="135"/>
      <c r="O67" s="135"/>
      <c r="P67" s="135"/>
      <c r="Q67" s="135"/>
    </row>
    <row r="68" spans="1:17" x14ac:dyDescent="0.25">
      <c r="A68" s="53">
        <v>18115</v>
      </c>
      <c r="B68" s="125" t="s">
        <v>210</v>
      </c>
      <c r="C68" s="125"/>
      <c r="D68" s="125"/>
      <c r="E68" s="125"/>
      <c r="F68" s="125"/>
      <c r="G68" s="71">
        <v>640</v>
      </c>
      <c r="H68" s="57"/>
      <c r="I68" s="58">
        <f t="shared" si="2"/>
        <v>0</v>
      </c>
      <c r="J68" s="69"/>
      <c r="K68" s="135"/>
      <c r="L68" s="135"/>
      <c r="M68" s="135"/>
      <c r="N68" s="135"/>
      <c r="O68" s="135"/>
      <c r="P68" s="135"/>
      <c r="Q68" s="135"/>
    </row>
    <row r="69" spans="1:17" ht="15.75" x14ac:dyDescent="0.25">
      <c r="A69" s="51" t="s">
        <v>3</v>
      </c>
      <c r="B69" s="126" t="s">
        <v>9</v>
      </c>
      <c r="C69" s="126"/>
      <c r="D69" s="126"/>
      <c r="E69" s="126"/>
      <c r="F69" s="126"/>
      <c r="G69" s="90" t="s">
        <v>5</v>
      </c>
      <c r="H69" s="90" t="s">
        <v>6</v>
      </c>
      <c r="I69" s="52" t="s">
        <v>87</v>
      </c>
      <c r="J69" s="50"/>
      <c r="K69" s="52" t="s">
        <v>101</v>
      </c>
      <c r="L69" s="52" t="s">
        <v>100</v>
      </c>
      <c r="M69" s="52" t="s">
        <v>155</v>
      </c>
      <c r="N69" s="52">
        <v>19002</v>
      </c>
      <c r="O69" s="52"/>
      <c r="P69" s="52"/>
      <c r="Q69" s="52"/>
    </row>
    <row r="70" spans="1:17" x14ac:dyDescent="0.25">
      <c r="A70" s="78">
        <v>14105</v>
      </c>
      <c r="B70" s="140" t="s">
        <v>211</v>
      </c>
      <c r="C70" s="140"/>
      <c r="D70" s="140"/>
      <c r="E70" s="140"/>
      <c r="F70" s="140"/>
      <c r="G70" s="71">
        <v>1200</v>
      </c>
      <c r="H70" s="79"/>
      <c r="I70" s="58">
        <f t="shared" si="2"/>
        <v>0</v>
      </c>
      <c r="J70" s="69"/>
      <c r="K70" s="135"/>
      <c r="L70" s="135"/>
      <c r="M70" s="135"/>
      <c r="N70" s="135"/>
      <c r="O70" s="135"/>
      <c r="P70" s="135"/>
      <c r="Q70" s="135"/>
    </row>
    <row r="71" spans="1:17" x14ac:dyDescent="0.25">
      <c r="A71" s="78">
        <v>14110</v>
      </c>
      <c r="B71" s="140" t="s">
        <v>212</v>
      </c>
      <c r="C71" s="140"/>
      <c r="D71" s="140"/>
      <c r="E71" s="140"/>
      <c r="F71" s="140"/>
      <c r="G71" s="71">
        <v>1800</v>
      </c>
      <c r="H71" s="79"/>
      <c r="I71" s="58">
        <f t="shared" si="2"/>
        <v>0</v>
      </c>
      <c r="J71" s="69"/>
      <c r="K71" s="135"/>
      <c r="L71" s="135"/>
      <c r="M71" s="135"/>
      <c r="N71" s="135"/>
      <c r="O71" s="135"/>
      <c r="P71" s="135"/>
      <c r="Q71" s="135"/>
    </row>
    <row r="72" spans="1:17" ht="15" customHeight="1" x14ac:dyDescent="0.25">
      <c r="A72" s="78">
        <v>14108</v>
      </c>
      <c r="B72" s="141" t="s">
        <v>213</v>
      </c>
      <c r="C72" s="141"/>
      <c r="D72" s="141"/>
      <c r="E72" s="141"/>
      <c r="F72" s="141"/>
      <c r="G72" s="71">
        <v>2500</v>
      </c>
      <c r="H72" s="79"/>
      <c r="I72" s="58">
        <f t="shared" si="2"/>
        <v>0</v>
      </c>
      <c r="J72" s="69"/>
      <c r="K72" s="135"/>
      <c r="L72" s="135"/>
      <c r="M72" s="135"/>
      <c r="N72" s="135"/>
      <c r="O72" s="135"/>
      <c r="P72" s="135"/>
      <c r="Q72" s="135"/>
    </row>
    <row r="73" spans="1:17" ht="15" customHeight="1" x14ac:dyDescent="0.25">
      <c r="A73" s="78">
        <v>14113</v>
      </c>
      <c r="B73" s="142" t="s">
        <v>214</v>
      </c>
      <c r="C73" s="142"/>
      <c r="D73" s="142"/>
      <c r="E73" s="142"/>
      <c r="F73" s="142"/>
      <c r="G73" s="71">
        <v>4250</v>
      </c>
      <c r="H73" s="79"/>
      <c r="I73" s="58">
        <f t="shared" si="2"/>
        <v>0</v>
      </c>
      <c r="J73" s="69"/>
      <c r="K73" s="135"/>
      <c r="L73" s="135"/>
      <c r="M73" s="135"/>
      <c r="N73" s="135"/>
      <c r="O73" s="135"/>
      <c r="P73" s="135"/>
      <c r="Q73" s="135"/>
    </row>
    <row r="74" spans="1:17" s="44" customFormat="1" ht="15" customHeight="1" x14ac:dyDescent="0.25">
      <c r="A74" s="78">
        <v>14101</v>
      </c>
      <c r="B74" s="143" t="s">
        <v>215</v>
      </c>
      <c r="C74" s="144"/>
      <c r="D74" s="144"/>
      <c r="E74" s="144"/>
      <c r="F74" s="145"/>
      <c r="G74" s="71">
        <v>2250</v>
      </c>
      <c r="H74" s="79"/>
      <c r="I74" s="58">
        <f t="shared" si="2"/>
        <v>0</v>
      </c>
      <c r="J74" s="69"/>
      <c r="K74" s="135"/>
      <c r="L74" s="135"/>
      <c r="M74" s="135"/>
      <c r="N74" s="135"/>
      <c r="O74" s="135"/>
      <c r="P74" s="135"/>
      <c r="Q74" s="135"/>
    </row>
    <row r="75" spans="1:17" s="44" customFormat="1" ht="15" customHeight="1" x14ac:dyDescent="0.25">
      <c r="A75" s="78">
        <v>14102</v>
      </c>
      <c r="B75" s="143" t="s">
        <v>215</v>
      </c>
      <c r="C75" s="144"/>
      <c r="D75" s="144"/>
      <c r="E75" s="144"/>
      <c r="F75" s="145"/>
      <c r="G75" s="71">
        <v>3250</v>
      </c>
      <c r="H75" s="79"/>
      <c r="I75" s="58">
        <f t="shared" si="2"/>
        <v>0</v>
      </c>
      <c r="J75" s="69"/>
      <c r="K75" s="135"/>
      <c r="L75" s="135"/>
      <c r="M75" s="135"/>
      <c r="N75" s="135"/>
      <c r="O75" s="135"/>
      <c r="P75" s="135"/>
      <c r="Q75" s="135"/>
    </row>
    <row r="76" spans="1:17" x14ac:dyDescent="0.25">
      <c r="A76" s="78">
        <v>19002</v>
      </c>
      <c r="B76" s="128" t="s">
        <v>216</v>
      </c>
      <c r="C76" s="128"/>
      <c r="D76" s="128"/>
      <c r="E76" s="128"/>
      <c r="F76" s="128"/>
      <c r="G76" s="71">
        <v>900</v>
      </c>
      <c r="H76" s="79"/>
      <c r="I76" s="58">
        <f t="shared" si="2"/>
        <v>0</v>
      </c>
      <c r="J76" s="69"/>
      <c r="K76" s="135"/>
      <c r="L76" s="135"/>
      <c r="M76" s="135"/>
      <c r="N76" s="135"/>
      <c r="O76" s="135"/>
      <c r="P76" s="135"/>
      <c r="Q76" s="135"/>
    </row>
    <row r="77" spans="1:17" ht="15.75" x14ac:dyDescent="0.25">
      <c r="A77" s="51" t="s">
        <v>3</v>
      </c>
      <c r="B77" s="126" t="s">
        <v>10</v>
      </c>
      <c r="C77" s="126"/>
      <c r="D77" s="126"/>
      <c r="E77" s="126"/>
      <c r="F77" s="126"/>
      <c r="G77" s="90" t="s">
        <v>5</v>
      </c>
      <c r="H77" s="90" t="s">
        <v>6</v>
      </c>
      <c r="I77" s="52" t="s">
        <v>87</v>
      </c>
      <c r="J77" s="50"/>
      <c r="K77" s="139">
        <v>12101</v>
      </c>
      <c r="L77" s="139"/>
      <c r="M77" s="52">
        <v>12102</v>
      </c>
      <c r="N77" s="52">
        <v>12010</v>
      </c>
      <c r="O77" s="52">
        <v>11001</v>
      </c>
      <c r="P77" s="52">
        <v>12010</v>
      </c>
      <c r="Q77" s="52"/>
    </row>
    <row r="78" spans="1:17" x14ac:dyDescent="0.25">
      <c r="A78" s="53">
        <v>11001</v>
      </c>
      <c r="B78" s="125" t="s">
        <v>217</v>
      </c>
      <c r="C78" s="125"/>
      <c r="D78" s="125"/>
      <c r="E78" s="125"/>
      <c r="F78" s="125"/>
      <c r="G78" s="71">
        <v>600</v>
      </c>
      <c r="H78" s="57"/>
      <c r="I78" s="58">
        <f t="shared" si="2"/>
        <v>0</v>
      </c>
      <c r="J78" s="69"/>
      <c r="K78" s="135"/>
      <c r="L78" s="135"/>
      <c r="M78" s="135"/>
      <c r="N78" s="135"/>
      <c r="O78" s="135">
        <v>1</v>
      </c>
      <c r="P78" s="135"/>
      <c r="Q78" s="135"/>
    </row>
    <row r="79" spans="1:17" x14ac:dyDescent="0.25">
      <c r="A79" s="53">
        <v>11003</v>
      </c>
      <c r="B79" s="125" t="s">
        <v>11</v>
      </c>
      <c r="C79" s="125"/>
      <c r="D79" s="125"/>
      <c r="E79" s="125"/>
      <c r="F79" s="125"/>
      <c r="G79" s="71">
        <v>1000</v>
      </c>
      <c r="H79" s="57"/>
      <c r="I79" s="58">
        <f t="shared" si="2"/>
        <v>0</v>
      </c>
      <c r="J79" s="69"/>
      <c r="K79" s="135"/>
      <c r="L79" s="135"/>
      <c r="M79" s="135"/>
      <c r="N79" s="135"/>
      <c r="O79" s="135"/>
      <c r="P79" s="135"/>
      <c r="Q79" s="135"/>
    </row>
    <row r="80" spans="1:17" x14ac:dyDescent="0.25">
      <c r="A80" s="53">
        <v>12002</v>
      </c>
      <c r="B80" s="125" t="s">
        <v>218</v>
      </c>
      <c r="C80" s="125"/>
      <c r="D80" s="125"/>
      <c r="E80" s="125"/>
      <c r="F80" s="125"/>
      <c r="G80" s="71">
        <v>340</v>
      </c>
      <c r="H80" s="57"/>
      <c r="I80" s="58">
        <f t="shared" si="2"/>
        <v>0</v>
      </c>
      <c r="J80" s="69"/>
      <c r="K80" s="135"/>
      <c r="L80" s="135"/>
      <c r="M80" s="135"/>
      <c r="N80" s="135"/>
      <c r="O80" s="135"/>
      <c r="P80" s="135"/>
      <c r="Q80" s="135"/>
    </row>
    <row r="81" spans="1:18" x14ac:dyDescent="0.25">
      <c r="A81" s="53">
        <v>12004</v>
      </c>
      <c r="B81" s="125" t="s">
        <v>12</v>
      </c>
      <c r="C81" s="125"/>
      <c r="D81" s="125"/>
      <c r="E81" s="125"/>
      <c r="F81" s="125"/>
      <c r="G81" s="71">
        <v>585</v>
      </c>
      <c r="H81" s="57"/>
      <c r="I81" s="58">
        <f t="shared" si="2"/>
        <v>0</v>
      </c>
      <c r="J81" s="69"/>
      <c r="K81" s="135"/>
      <c r="L81" s="135"/>
      <c r="M81" s="135"/>
      <c r="N81" s="135"/>
      <c r="O81" s="135"/>
      <c r="P81" s="135"/>
      <c r="Q81" s="135"/>
    </row>
    <row r="82" spans="1:18" x14ac:dyDescent="0.25">
      <c r="A82" s="53">
        <v>12010</v>
      </c>
      <c r="B82" s="125" t="s">
        <v>219</v>
      </c>
      <c r="C82" s="125"/>
      <c r="D82" s="125"/>
      <c r="E82" s="125"/>
      <c r="F82" s="125"/>
      <c r="G82" s="71">
        <v>430</v>
      </c>
      <c r="H82" s="57"/>
      <c r="I82" s="58">
        <f t="shared" si="2"/>
        <v>0</v>
      </c>
      <c r="J82" s="69"/>
      <c r="K82" s="135"/>
      <c r="L82" s="135"/>
      <c r="M82" s="135"/>
      <c r="N82" s="135"/>
      <c r="O82" s="135"/>
      <c r="P82" s="135"/>
      <c r="Q82" s="135"/>
    </row>
    <row r="83" spans="1:18" ht="15.75" x14ac:dyDescent="0.25">
      <c r="A83" s="51" t="s">
        <v>3</v>
      </c>
      <c r="B83" s="126" t="s">
        <v>13</v>
      </c>
      <c r="C83" s="126"/>
      <c r="D83" s="126"/>
      <c r="E83" s="126"/>
      <c r="F83" s="126"/>
      <c r="G83" s="90" t="s">
        <v>5</v>
      </c>
      <c r="H83" s="90" t="s">
        <v>6</v>
      </c>
      <c r="I83" s="52" t="s">
        <v>87</v>
      </c>
      <c r="J83" s="69"/>
      <c r="K83" s="135"/>
      <c r="L83" s="135"/>
      <c r="M83" s="135"/>
      <c r="N83" s="135"/>
      <c r="O83" s="135"/>
      <c r="P83" s="135"/>
      <c r="Q83" s="135"/>
    </row>
    <row r="84" spans="1:18" x14ac:dyDescent="0.25">
      <c r="A84" s="53">
        <v>12101</v>
      </c>
      <c r="B84" s="125" t="s">
        <v>220</v>
      </c>
      <c r="C84" s="125"/>
      <c r="D84" s="125"/>
      <c r="E84" s="125"/>
      <c r="F84" s="125"/>
      <c r="G84" s="71">
        <v>350</v>
      </c>
      <c r="H84" s="57"/>
      <c r="I84" s="58">
        <f t="shared" si="2"/>
        <v>0</v>
      </c>
      <c r="J84" s="69"/>
      <c r="K84" s="135"/>
      <c r="L84" s="135"/>
      <c r="M84" s="135"/>
      <c r="N84" s="135"/>
      <c r="O84" s="135"/>
      <c r="P84" s="135"/>
      <c r="Q84" s="135"/>
    </row>
    <row r="85" spans="1:18" x14ac:dyDescent="0.25">
      <c r="A85" s="53">
        <v>12102</v>
      </c>
      <c r="B85" s="125" t="s">
        <v>221</v>
      </c>
      <c r="C85" s="125"/>
      <c r="D85" s="125"/>
      <c r="E85" s="125"/>
      <c r="F85" s="125"/>
      <c r="G85" s="71">
        <v>595</v>
      </c>
      <c r="H85" s="57"/>
      <c r="I85" s="58">
        <f t="shared" si="2"/>
        <v>0</v>
      </c>
      <c r="J85" s="69"/>
      <c r="K85" s="135"/>
      <c r="L85" s="135"/>
      <c r="M85" s="135"/>
      <c r="N85" s="135"/>
      <c r="O85" s="135"/>
      <c r="P85" s="135"/>
      <c r="Q85" s="135"/>
    </row>
    <row r="86" spans="1:18" x14ac:dyDescent="0.25">
      <c r="A86" s="53">
        <v>12100</v>
      </c>
      <c r="B86" s="125" t="s">
        <v>222</v>
      </c>
      <c r="C86" s="125"/>
      <c r="D86" s="125"/>
      <c r="E86" s="125"/>
      <c r="F86" s="125"/>
      <c r="G86" s="71">
        <v>220</v>
      </c>
      <c r="H86" s="57"/>
      <c r="I86" s="58">
        <f t="shared" si="2"/>
        <v>0</v>
      </c>
      <c r="J86" s="69"/>
      <c r="K86" s="135"/>
      <c r="L86" s="135"/>
      <c r="M86" s="135"/>
      <c r="N86" s="135"/>
      <c r="O86" s="135"/>
      <c r="P86" s="135"/>
      <c r="Q86" s="135"/>
    </row>
    <row r="87" spans="1:18" ht="15.75" x14ac:dyDescent="0.25">
      <c r="A87" s="51" t="s">
        <v>3</v>
      </c>
      <c r="B87" s="126" t="s">
        <v>14</v>
      </c>
      <c r="C87" s="126"/>
      <c r="D87" s="126"/>
      <c r="E87" s="126"/>
      <c r="F87" s="126"/>
      <c r="G87" s="90" t="s">
        <v>5</v>
      </c>
      <c r="H87" s="90" t="s">
        <v>6</v>
      </c>
      <c r="I87" s="70" t="s">
        <v>87</v>
      </c>
      <c r="J87" s="69"/>
      <c r="K87" s="135"/>
      <c r="L87" s="135"/>
      <c r="M87" s="135"/>
      <c r="N87" s="135"/>
      <c r="O87" s="135"/>
      <c r="P87" s="135"/>
      <c r="Q87" s="135"/>
    </row>
    <row r="88" spans="1:18" x14ac:dyDescent="0.25">
      <c r="A88" s="53">
        <v>20001</v>
      </c>
      <c r="B88" s="128" t="s">
        <v>15</v>
      </c>
      <c r="C88" s="128"/>
      <c r="D88" s="128"/>
      <c r="E88" s="128"/>
      <c r="F88" s="128"/>
      <c r="G88" s="71">
        <v>2900</v>
      </c>
      <c r="H88" s="57"/>
      <c r="I88" s="58">
        <f t="shared" si="2"/>
        <v>0</v>
      </c>
      <c r="J88" s="69"/>
      <c r="K88" s="135"/>
      <c r="L88" s="135"/>
      <c r="M88" s="135"/>
      <c r="N88" s="135"/>
      <c r="O88" s="135"/>
      <c r="P88" s="135"/>
      <c r="Q88" s="135"/>
    </row>
    <row r="89" spans="1:18" x14ac:dyDescent="0.25">
      <c r="A89" s="53">
        <v>20002</v>
      </c>
      <c r="B89" s="128" t="s">
        <v>16</v>
      </c>
      <c r="C89" s="128"/>
      <c r="D89" s="128"/>
      <c r="E89" s="128"/>
      <c r="F89" s="128"/>
      <c r="G89" s="71">
        <v>1400</v>
      </c>
      <c r="H89" s="57"/>
      <c r="I89" s="58">
        <f t="shared" si="2"/>
        <v>0</v>
      </c>
      <c r="J89" s="69"/>
      <c r="K89" s="135"/>
      <c r="L89" s="135"/>
      <c r="M89" s="135"/>
      <c r="N89" s="135"/>
      <c r="O89" s="135"/>
      <c r="P89" s="135"/>
      <c r="Q89" s="135"/>
    </row>
    <row r="90" spans="1:18" ht="15.75" x14ac:dyDescent="0.25">
      <c r="A90" s="51" t="s">
        <v>3</v>
      </c>
      <c r="B90" s="126" t="s">
        <v>17</v>
      </c>
      <c r="C90" s="126"/>
      <c r="D90" s="126"/>
      <c r="E90" s="126"/>
      <c r="F90" s="126"/>
      <c r="G90" s="90" t="s">
        <v>5</v>
      </c>
      <c r="H90" s="90" t="s">
        <v>6</v>
      </c>
      <c r="I90" s="52" t="s">
        <v>87</v>
      </c>
      <c r="J90" s="50"/>
      <c r="K90" s="52">
        <v>18003</v>
      </c>
      <c r="L90" s="52" t="s">
        <v>110</v>
      </c>
      <c r="M90" s="52" t="s">
        <v>109</v>
      </c>
      <c r="N90" s="52">
        <v>18211</v>
      </c>
      <c r="O90" s="52"/>
      <c r="P90" s="52"/>
      <c r="Q90" s="52"/>
      <c r="R90" s="4"/>
    </row>
    <row r="91" spans="1:18" x14ac:dyDescent="0.25">
      <c r="A91" s="53">
        <v>18003</v>
      </c>
      <c r="B91" s="125" t="s">
        <v>223</v>
      </c>
      <c r="C91" s="125"/>
      <c r="D91" s="125"/>
      <c r="E91" s="125"/>
      <c r="F91" s="125"/>
      <c r="G91" s="71">
        <v>715</v>
      </c>
      <c r="H91" s="57"/>
      <c r="I91" s="58">
        <f t="shared" si="2"/>
        <v>0</v>
      </c>
      <c r="J91" s="69"/>
      <c r="K91" s="135"/>
      <c r="L91" s="135"/>
      <c r="M91" s="135"/>
      <c r="N91" s="135"/>
      <c r="O91" s="135"/>
      <c r="P91" s="135"/>
      <c r="Q91" s="135"/>
    </row>
    <row r="92" spans="1:18" x14ac:dyDescent="0.25">
      <c r="A92" s="53">
        <v>18200</v>
      </c>
      <c r="B92" s="125" t="s">
        <v>224</v>
      </c>
      <c r="C92" s="125"/>
      <c r="D92" s="125"/>
      <c r="E92" s="125"/>
      <c r="F92" s="125"/>
      <c r="G92" s="71">
        <v>1320</v>
      </c>
      <c r="H92" s="57"/>
      <c r="I92" s="58">
        <f t="shared" si="2"/>
        <v>0</v>
      </c>
      <c r="J92" s="69"/>
      <c r="K92" s="135"/>
      <c r="L92" s="135"/>
      <c r="M92" s="135"/>
      <c r="N92" s="135"/>
      <c r="O92" s="135"/>
      <c r="P92" s="135"/>
      <c r="Q92" s="135"/>
    </row>
    <row r="93" spans="1:18" x14ac:dyDescent="0.25">
      <c r="A93" s="53">
        <v>18202</v>
      </c>
      <c r="B93" s="125" t="s">
        <v>225</v>
      </c>
      <c r="C93" s="125"/>
      <c r="D93" s="125"/>
      <c r="E93" s="125"/>
      <c r="F93" s="125"/>
      <c r="G93" s="71">
        <v>2100</v>
      </c>
      <c r="H93" s="57"/>
      <c r="I93" s="58">
        <f t="shared" si="2"/>
        <v>0</v>
      </c>
      <c r="J93" s="69"/>
      <c r="K93" s="135"/>
      <c r="L93" s="135"/>
      <c r="M93" s="135"/>
      <c r="N93" s="135"/>
      <c r="O93" s="135"/>
      <c r="P93" s="135"/>
      <c r="Q93" s="135"/>
    </row>
    <row r="94" spans="1:18" x14ac:dyDescent="0.25">
      <c r="A94" s="53">
        <v>18204</v>
      </c>
      <c r="B94" s="125" t="s">
        <v>226</v>
      </c>
      <c r="C94" s="125"/>
      <c r="D94" s="125"/>
      <c r="E94" s="125"/>
      <c r="F94" s="125"/>
      <c r="G94" s="71">
        <v>3250</v>
      </c>
      <c r="H94" s="57"/>
      <c r="I94" s="58">
        <f t="shared" si="2"/>
        <v>0</v>
      </c>
      <c r="J94" s="69"/>
      <c r="K94" s="135"/>
      <c r="L94" s="135"/>
      <c r="M94" s="135"/>
      <c r="N94" s="135"/>
      <c r="O94" s="135"/>
      <c r="P94" s="135"/>
      <c r="Q94" s="135"/>
    </row>
    <row r="95" spans="1:18" x14ac:dyDescent="0.25">
      <c r="A95" s="53">
        <v>18210</v>
      </c>
      <c r="B95" s="125" t="s">
        <v>227</v>
      </c>
      <c r="C95" s="125"/>
      <c r="D95" s="125"/>
      <c r="E95" s="125"/>
      <c r="F95" s="125"/>
      <c r="G95" s="71">
        <v>680</v>
      </c>
      <c r="H95" s="57"/>
      <c r="I95" s="58">
        <f t="shared" si="2"/>
        <v>0</v>
      </c>
      <c r="J95" s="69"/>
      <c r="K95" s="135"/>
      <c r="L95" s="135"/>
      <c r="M95" s="135"/>
      <c r="N95" s="135"/>
      <c r="O95" s="135"/>
      <c r="P95" s="135"/>
      <c r="Q95" s="135"/>
    </row>
    <row r="96" spans="1:18" x14ac:dyDescent="0.25">
      <c r="A96" s="53">
        <v>18212</v>
      </c>
      <c r="B96" s="125" t="s">
        <v>228</v>
      </c>
      <c r="C96" s="125"/>
      <c r="D96" s="125"/>
      <c r="E96" s="125"/>
      <c r="F96" s="125"/>
      <c r="G96" s="71">
        <v>995</v>
      </c>
      <c r="H96" s="57"/>
      <c r="I96" s="58">
        <f t="shared" si="2"/>
        <v>0</v>
      </c>
      <c r="J96" s="69"/>
      <c r="K96" s="135"/>
      <c r="L96" s="135"/>
      <c r="M96" s="135"/>
      <c r="N96" s="135"/>
      <c r="O96" s="135"/>
      <c r="P96" s="135"/>
      <c r="Q96" s="135"/>
    </row>
    <row r="97" spans="1:17" x14ac:dyDescent="0.25">
      <c r="A97" s="53">
        <v>18211</v>
      </c>
      <c r="B97" s="125" t="s">
        <v>229</v>
      </c>
      <c r="C97" s="125"/>
      <c r="D97" s="125"/>
      <c r="E97" s="125"/>
      <c r="F97" s="125"/>
      <c r="G97" s="71">
        <v>99</v>
      </c>
      <c r="H97" s="57"/>
      <c r="I97" s="58">
        <f t="shared" si="2"/>
        <v>0</v>
      </c>
      <c r="J97" s="69"/>
      <c r="K97" s="135"/>
      <c r="L97" s="135"/>
      <c r="M97" s="135"/>
      <c r="N97" s="135"/>
      <c r="O97" s="135"/>
      <c r="P97" s="135"/>
      <c r="Q97" s="135"/>
    </row>
    <row r="98" spans="1:17" x14ac:dyDescent="0.25">
      <c r="A98" s="53">
        <v>18999</v>
      </c>
      <c r="B98" s="125" t="s">
        <v>230</v>
      </c>
      <c r="C98" s="125"/>
      <c r="D98" s="125"/>
      <c r="E98" s="125"/>
      <c r="F98" s="125"/>
      <c r="G98" s="71">
        <v>715</v>
      </c>
      <c r="H98" s="57"/>
      <c r="I98" s="58">
        <f t="shared" si="2"/>
        <v>0</v>
      </c>
      <c r="J98" s="69"/>
      <c r="K98" s="135"/>
      <c r="L98" s="135"/>
      <c r="M98" s="135"/>
      <c r="N98" s="135"/>
      <c r="O98" s="135"/>
      <c r="P98" s="135"/>
      <c r="Q98" s="135"/>
    </row>
    <row r="99" spans="1:17" ht="15.75" x14ac:dyDescent="0.25">
      <c r="A99" s="100" t="s">
        <v>7</v>
      </c>
      <c r="B99" s="126" t="s">
        <v>18</v>
      </c>
      <c r="C99" s="126"/>
      <c r="D99" s="126"/>
      <c r="E99" s="126"/>
      <c r="F99" s="126"/>
      <c r="G99" s="90" t="s">
        <v>5</v>
      </c>
      <c r="H99" s="90" t="s">
        <v>6</v>
      </c>
      <c r="I99" s="52" t="s">
        <v>87</v>
      </c>
      <c r="J99" s="69"/>
      <c r="K99" s="129"/>
      <c r="L99" s="129"/>
      <c r="M99" s="129"/>
      <c r="N99" s="129"/>
      <c r="O99" s="129"/>
      <c r="P99" s="129"/>
      <c r="Q99" s="129"/>
    </row>
    <row r="100" spans="1:17" x14ac:dyDescent="0.25">
      <c r="A100" s="53">
        <v>21001</v>
      </c>
      <c r="B100" s="125" t="s">
        <v>231</v>
      </c>
      <c r="C100" s="125"/>
      <c r="D100" s="125"/>
      <c r="E100" s="125"/>
      <c r="F100" s="125"/>
      <c r="G100" s="71">
        <v>295</v>
      </c>
      <c r="H100" s="57"/>
      <c r="I100" s="58">
        <f t="shared" si="2"/>
        <v>0</v>
      </c>
      <c r="J100" s="69"/>
      <c r="K100" s="129"/>
      <c r="L100" s="129"/>
      <c r="M100" s="129"/>
      <c r="N100" s="129"/>
      <c r="O100" s="129"/>
      <c r="P100" s="129"/>
      <c r="Q100" s="129"/>
    </row>
    <row r="101" spans="1:17" x14ac:dyDescent="0.25">
      <c r="A101" s="53">
        <v>21003</v>
      </c>
      <c r="B101" s="125" t="s">
        <v>232</v>
      </c>
      <c r="C101" s="125"/>
      <c r="D101" s="125"/>
      <c r="E101" s="125"/>
      <c r="F101" s="125"/>
      <c r="G101" s="71">
        <v>125</v>
      </c>
      <c r="H101" s="57"/>
      <c r="I101" s="58">
        <f t="shared" si="2"/>
        <v>0</v>
      </c>
      <c r="J101" s="69"/>
      <c r="K101" s="129"/>
      <c r="L101" s="129"/>
      <c r="M101" s="129"/>
      <c r="N101" s="129"/>
      <c r="O101" s="129"/>
      <c r="P101" s="129"/>
      <c r="Q101" s="129"/>
    </row>
    <row r="102" spans="1:17" x14ac:dyDescent="0.25">
      <c r="A102" s="53">
        <v>21200</v>
      </c>
      <c r="B102" s="125" t="s">
        <v>233</v>
      </c>
      <c r="C102" s="125"/>
      <c r="D102" s="125"/>
      <c r="E102" s="125"/>
      <c r="F102" s="125"/>
      <c r="G102" s="71">
        <v>185</v>
      </c>
      <c r="H102" s="57"/>
      <c r="I102" s="58">
        <f t="shared" si="2"/>
        <v>0</v>
      </c>
      <c r="J102" s="69"/>
      <c r="K102" s="129"/>
      <c r="L102" s="129"/>
      <c r="M102" s="129"/>
      <c r="N102" s="129"/>
      <c r="O102" s="129"/>
      <c r="P102" s="129"/>
      <c r="Q102" s="129"/>
    </row>
    <row r="103" spans="1:17" x14ac:dyDescent="0.25">
      <c r="A103" s="53">
        <v>21300</v>
      </c>
      <c r="B103" s="125" t="s">
        <v>234</v>
      </c>
      <c r="C103" s="125"/>
      <c r="D103" s="125"/>
      <c r="E103" s="125"/>
      <c r="F103" s="125"/>
      <c r="G103" s="71">
        <v>300</v>
      </c>
      <c r="H103" s="57"/>
      <c r="I103" s="58">
        <f t="shared" si="2"/>
        <v>0</v>
      </c>
      <c r="J103" s="69"/>
      <c r="K103" s="129"/>
      <c r="L103" s="129"/>
      <c r="M103" s="129"/>
      <c r="N103" s="129"/>
      <c r="O103" s="129"/>
      <c r="P103" s="129"/>
      <c r="Q103" s="129"/>
    </row>
    <row r="104" spans="1:17" ht="15.75" x14ac:dyDescent="0.25">
      <c r="A104" s="100" t="s">
        <v>7</v>
      </c>
      <c r="B104" s="126" t="s">
        <v>19</v>
      </c>
      <c r="C104" s="126"/>
      <c r="D104" s="126"/>
      <c r="E104" s="126"/>
      <c r="F104" s="126"/>
      <c r="G104" s="90" t="s">
        <v>5</v>
      </c>
      <c r="H104" s="90" t="s">
        <v>6</v>
      </c>
      <c r="I104" s="52" t="s">
        <v>87</v>
      </c>
      <c r="J104" s="69"/>
      <c r="K104" s="129"/>
      <c r="L104" s="129"/>
      <c r="M104" s="129"/>
      <c r="N104" s="129"/>
      <c r="O104" s="129"/>
      <c r="P104" s="129"/>
      <c r="Q104" s="129"/>
    </row>
    <row r="105" spans="1:17" x14ac:dyDescent="0.25">
      <c r="A105" s="53">
        <v>25101</v>
      </c>
      <c r="B105" s="125" t="s">
        <v>235</v>
      </c>
      <c r="C105" s="125"/>
      <c r="D105" s="125"/>
      <c r="E105" s="125"/>
      <c r="F105" s="125"/>
      <c r="G105" s="71">
        <v>16</v>
      </c>
      <c r="H105" s="57"/>
      <c r="I105" s="58">
        <f>G105*H105*$I$5</f>
        <v>0</v>
      </c>
      <c r="J105" s="69"/>
      <c r="K105" s="129"/>
      <c r="L105" s="129"/>
      <c r="M105" s="129"/>
      <c r="N105" s="129"/>
      <c r="O105" s="129"/>
      <c r="P105" s="129"/>
      <c r="Q105" s="129"/>
    </row>
    <row r="106" spans="1:17" x14ac:dyDescent="0.25">
      <c r="A106" s="53">
        <v>25201</v>
      </c>
      <c r="B106" s="128" t="s">
        <v>236</v>
      </c>
      <c r="C106" s="128"/>
      <c r="D106" s="128"/>
      <c r="E106" s="128"/>
      <c r="F106" s="128"/>
      <c r="G106" s="71">
        <v>420</v>
      </c>
      <c r="H106" s="57"/>
      <c r="I106" s="58">
        <f t="shared" si="2"/>
        <v>0</v>
      </c>
      <c r="J106" s="69"/>
      <c r="K106" s="129"/>
      <c r="L106" s="129"/>
      <c r="M106" s="129"/>
      <c r="N106" s="129"/>
      <c r="O106" s="129"/>
      <c r="P106" s="129"/>
      <c r="Q106" s="129"/>
    </row>
    <row r="107" spans="1:17" x14ac:dyDescent="0.25">
      <c r="A107" s="53">
        <v>30006</v>
      </c>
      <c r="B107" s="128" t="s">
        <v>237</v>
      </c>
      <c r="C107" s="128"/>
      <c r="D107" s="128"/>
      <c r="E107" s="128"/>
      <c r="F107" s="128"/>
      <c r="G107" s="71">
        <v>500</v>
      </c>
      <c r="H107" s="57"/>
      <c r="I107" s="58">
        <f t="shared" si="2"/>
        <v>0</v>
      </c>
      <c r="J107" s="69"/>
      <c r="K107" s="129"/>
      <c r="L107" s="129"/>
      <c r="M107" s="129"/>
      <c r="N107" s="129"/>
      <c r="O107" s="129"/>
      <c r="P107" s="129"/>
      <c r="Q107" s="129"/>
    </row>
    <row r="108" spans="1:17" x14ac:dyDescent="0.25">
      <c r="A108" s="53">
        <v>22020</v>
      </c>
      <c r="B108" s="128" t="s">
        <v>238</v>
      </c>
      <c r="C108" s="128"/>
      <c r="D108" s="128"/>
      <c r="E108" s="128"/>
      <c r="F108" s="128"/>
      <c r="G108" s="80" t="s">
        <v>20</v>
      </c>
      <c r="H108" s="72"/>
      <c r="I108" s="81"/>
      <c r="J108" s="69"/>
      <c r="K108" s="129"/>
      <c r="L108" s="129"/>
      <c r="M108" s="129"/>
      <c r="N108" s="129"/>
      <c r="O108" s="129"/>
      <c r="P108" s="129"/>
      <c r="Q108" s="129"/>
    </row>
    <row r="109" spans="1:17" ht="15.75" x14ac:dyDescent="0.25">
      <c r="A109" s="100" t="s">
        <v>7</v>
      </c>
      <c r="B109" s="126" t="s">
        <v>21</v>
      </c>
      <c r="C109" s="126"/>
      <c r="D109" s="126"/>
      <c r="E109" s="126"/>
      <c r="F109" s="126"/>
      <c r="G109" s="90" t="s">
        <v>5</v>
      </c>
      <c r="H109" s="90" t="s">
        <v>6</v>
      </c>
      <c r="I109" s="52" t="s">
        <v>87</v>
      </c>
      <c r="J109" s="69"/>
      <c r="K109" s="129"/>
      <c r="L109" s="129"/>
      <c r="M109" s="129"/>
      <c r="N109" s="129"/>
      <c r="O109" s="129"/>
      <c r="P109" s="129"/>
      <c r="Q109" s="129"/>
    </row>
    <row r="110" spans="1:17" ht="21.75" customHeight="1" x14ac:dyDescent="0.25">
      <c r="A110" s="136" t="s">
        <v>22</v>
      </c>
      <c r="B110" s="136"/>
      <c r="C110" s="136"/>
      <c r="D110" s="136"/>
      <c r="E110" s="136"/>
      <c r="F110" s="136"/>
      <c r="G110" s="136"/>
      <c r="H110" s="136"/>
      <c r="I110" s="72"/>
      <c r="J110" s="69"/>
      <c r="K110" s="129"/>
      <c r="L110" s="129"/>
      <c r="M110" s="129"/>
      <c r="N110" s="129"/>
      <c r="O110" s="129"/>
      <c r="P110" s="129"/>
      <c r="Q110" s="129"/>
    </row>
    <row r="111" spans="1:17" x14ac:dyDescent="0.25">
      <c r="A111" s="53">
        <v>12120</v>
      </c>
      <c r="B111" s="125" t="s">
        <v>239</v>
      </c>
      <c r="C111" s="125"/>
      <c r="D111" s="125"/>
      <c r="E111" s="125"/>
      <c r="F111" s="125"/>
      <c r="G111" s="71">
        <v>500</v>
      </c>
      <c r="H111" s="57"/>
      <c r="I111" s="58">
        <f t="shared" ref="I111:I120" si="3">G111*H111</f>
        <v>0</v>
      </c>
      <c r="J111" s="69"/>
      <c r="K111" s="129"/>
      <c r="L111" s="129"/>
      <c r="M111" s="129"/>
      <c r="N111" s="129"/>
      <c r="O111" s="129"/>
      <c r="P111" s="129"/>
      <c r="Q111" s="129"/>
    </row>
    <row r="112" spans="1:17" x14ac:dyDescent="0.25">
      <c r="A112" s="53">
        <v>12121</v>
      </c>
      <c r="B112" s="125" t="s">
        <v>240</v>
      </c>
      <c r="C112" s="125"/>
      <c r="D112" s="125"/>
      <c r="E112" s="125"/>
      <c r="F112" s="125"/>
      <c r="G112" s="71">
        <v>500</v>
      </c>
      <c r="H112" s="57"/>
      <c r="I112" s="58">
        <f t="shared" si="3"/>
        <v>0</v>
      </c>
      <c r="J112" s="69"/>
      <c r="K112" s="129"/>
      <c r="L112" s="129"/>
      <c r="M112" s="129"/>
      <c r="N112" s="129"/>
      <c r="O112" s="129"/>
      <c r="P112" s="129"/>
      <c r="Q112" s="129"/>
    </row>
    <row r="113" spans="1:17" x14ac:dyDescent="0.25">
      <c r="A113" s="53">
        <v>12122</v>
      </c>
      <c r="B113" s="125" t="s">
        <v>241</v>
      </c>
      <c r="C113" s="125"/>
      <c r="D113" s="125"/>
      <c r="E113" s="125"/>
      <c r="F113" s="125"/>
      <c r="G113" s="71">
        <v>625</v>
      </c>
      <c r="H113" s="57"/>
      <c r="I113" s="58">
        <f t="shared" si="3"/>
        <v>0</v>
      </c>
      <c r="J113" s="69"/>
      <c r="K113" s="129"/>
      <c r="L113" s="129"/>
      <c r="M113" s="129"/>
      <c r="N113" s="129"/>
      <c r="O113" s="129"/>
      <c r="P113" s="129"/>
      <c r="Q113" s="129"/>
    </row>
    <row r="114" spans="1:17" x14ac:dyDescent="0.25">
      <c r="A114" s="53">
        <v>12123</v>
      </c>
      <c r="B114" s="125" t="s">
        <v>242</v>
      </c>
      <c r="C114" s="125"/>
      <c r="D114" s="125"/>
      <c r="E114" s="125"/>
      <c r="F114" s="125"/>
      <c r="G114" s="71">
        <v>625</v>
      </c>
      <c r="H114" s="57"/>
      <c r="I114" s="58">
        <f t="shared" si="3"/>
        <v>0</v>
      </c>
      <c r="J114" s="69"/>
      <c r="K114" s="129"/>
      <c r="L114" s="129"/>
      <c r="M114" s="129"/>
      <c r="N114" s="129"/>
      <c r="O114" s="129"/>
      <c r="P114" s="129"/>
      <c r="Q114" s="129"/>
    </row>
    <row r="115" spans="1:17" x14ac:dyDescent="0.25">
      <c r="A115" s="53">
        <v>13090</v>
      </c>
      <c r="B115" s="125" t="s">
        <v>243</v>
      </c>
      <c r="C115" s="125"/>
      <c r="D115" s="125"/>
      <c r="E115" s="125"/>
      <c r="F115" s="125"/>
      <c r="G115" s="71">
        <v>500</v>
      </c>
      <c r="H115" s="57"/>
      <c r="I115" s="58">
        <f t="shared" si="3"/>
        <v>0</v>
      </c>
      <c r="J115" s="69"/>
      <c r="K115" s="129"/>
      <c r="L115" s="129"/>
      <c r="M115" s="129"/>
      <c r="N115" s="129"/>
      <c r="O115" s="129"/>
      <c r="P115" s="129"/>
      <c r="Q115" s="129"/>
    </row>
    <row r="116" spans="1:17" ht="15.75" x14ac:dyDescent="0.25">
      <c r="A116" s="100"/>
      <c r="B116" s="126" t="s">
        <v>125</v>
      </c>
      <c r="C116" s="126"/>
      <c r="D116" s="126"/>
      <c r="E116" s="126"/>
      <c r="F116" s="126"/>
      <c r="G116" s="90"/>
      <c r="H116" s="90" t="s">
        <v>6</v>
      </c>
      <c r="I116" s="52" t="s">
        <v>87</v>
      </c>
      <c r="J116" s="69"/>
      <c r="K116" s="82"/>
      <c r="L116" s="82"/>
      <c r="M116" s="82"/>
      <c r="N116" s="82"/>
      <c r="O116" s="82"/>
      <c r="P116" s="82"/>
      <c r="Q116" s="82"/>
    </row>
    <row r="117" spans="1:17" x14ac:dyDescent="0.25">
      <c r="A117" s="53">
        <v>12010</v>
      </c>
      <c r="B117" s="125" t="s">
        <v>244</v>
      </c>
      <c r="C117" s="125"/>
      <c r="D117" s="125"/>
      <c r="E117" s="125"/>
      <c r="F117" s="125"/>
      <c r="G117" s="71">
        <v>3000</v>
      </c>
      <c r="H117" s="57"/>
      <c r="I117" s="58">
        <f t="shared" si="3"/>
        <v>0</v>
      </c>
      <c r="J117" s="69"/>
      <c r="K117" s="82"/>
      <c r="L117" s="82"/>
      <c r="M117" s="82"/>
      <c r="N117" s="82"/>
      <c r="O117" s="82"/>
      <c r="P117" s="82"/>
      <c r="Q117" s="82"/>
    </row>
    <row r="118" spans="1:17" ht="15.75" x14ac:dyDescent="0.25">
      <c r="A118" s="100"/>
      <c r="B118" s="126" t="s">
        <v>23</v>
      </c>
      <c r="C118" s="126"/>
      <c r="D118" s="126"/>
      <c r="E118" s="126"/>
      <c r="F118" s="126"/>
      <c r="G118" s="90"/>
      <c r="H118" s="90" t="s">
        <v>6</v>
      </c>
      <c r="I118" s="52" t="s">
        <v>87</v>
      </c>
      <c r="J118" s="69"/>
      <c r="K118" s="82"/>
      <c r="L118" s="82"/>
      <c r="M118" s="82"/>
      <c r="N118" s="82"/>
      <c r="O118" s="82"/>
      <c r="P118" s="82"/>
      <c r="Q118" s="82"/>
    </row>
    <row r="119" spans="1:17" x14ac:dyDescent="0.25">
      <c r="A119" s="83"/>
      <c r="B119" s="127"/>
      <c r="C119" s="127"/>
      <c r="D119" s="127"/>
      <c r="E119" s="127"/>
      <c r="F119" s="127"/>
      <c r="G119" s="84"/>
      <c r="H119" s="85"/>
      <c r="I119" s="58">
        <f t="shared" si="3"/>
        <v>0</v>
      </c>
      <c r="J119" s="69"/>
      <c r="K119" s="82"/>
      <c r="L119" s="82"/>
      <c r="M119" s="82"/>
      <c r="N119" s="82"/>
      <c r="O119" s="82"/>
      <c r="P119" s="82"/>
      <c r="Q119" s="82"/>
    </row>
    <row r="120" spans="1:17" x14ac:dyDescent="0.25">
      <c r="A120" s="83"/>
      <c r="B120" s="127"/>
      <c r="C120" s="127"/>
      <c r="D120" s="127"/>
      <c r="E120" s="127"/>
      <c r="F120" s="127"/>
      <c r="G120" s="84"/>
      <c r="H120" s="85"/>
      <c r="I120" s="58">
        <f t="shared" si="3"/>
        <v>0</v>
      </c>
      <c r="J120" s="69"/>
      <c r="K120" s="82"/>
      <c r="L120" s="82"/>
      <c r="M120" s="82"/>
      <c r="N120" s="82"/>
      <c r="O120" s="82"/>
      <c r="P120" s="82"/>
      <c r="Q120" s="82"/>
    </row>
    <row r="121" spans="1:17" x14ac:dyDescent="0.25">
      <c r="A121" s="162"/>
      <c r="B121" s="162"/>
      <c r="C121" s="162"/>
      <c r="D121" s="162"/>
      <c r="E121" s="162"/>
      <c r="F121" s="162"/>
      <c r="G121" s="162"/>
      <c r="H121" s="162"/>
      <c r="I121" s="162"/>
      <c r="J121" s="69"/>
      <c r="K121" s="82"/>
      <c r="L121" s="82"/>
      <c r="M121" s="82"/>
      <c r="N121" s="82"/>
      <c r="O121" s="82"/>
      <c r="P121" s="82"/>
      <c r="Q121" s="82"/>
    </row>
    <row r="122" spans="1:17" x14ac:dyDescent="0.25">
      <c r="A122" s="122" t="s">
        <v>245</v>
      </c>
      <c r="B122" s="122"/>
      <c r="C122" s="122"/>
      <c r="D122" s="122"/>
      <c r="E122" s="122"/>
      <c r="F122" s="122"/>
      <c r="G122" s="122"/>
      <c r="H122" s="122"/>
      <c r="I122" s="122"/>
      <c r="J122" s="69"/>
      <c r="K122" s="82"/>
      <c r="L122" s="82"/>
      <c r="M122" s="82"/>
      <c r="N122" s="82"/>
      <c r="O122" s="82"/>
      <c r="P122" s="82"/>
      <c r="Q122" s="82"/>
    </row>
    <row r="123" spans="1:17" x14ac:dyDescent="0.25">
      <c r="A123" s="123" t="s">
        <v>123</v>
      </c>
      <c r="B123" s="123"/>
      <c r="C123" s="123"/>
      <c r="D123" s="123"/>
      <c r="E123" s="124" t="s">
        <v>124</v>
      </c>
      <c r="F123" s="124"/>
      <c r="G123" s="82"/>
      <c r="H123" s="86"/>
      <c r="I123" s="86"/>
      <c r="J123" s="69"/>
      <c r="K123" s="82"/>
      <c r="L123" s="82"/>
      <c r="M123" s="82"/>
      <c r="N123" s="82"/>
      <c r="O123" s="82"/>
      <c r="P123" s="82"/>
      <c r="Q123" s="82"/>
    </row>
    <row r="124" spans="1:17" x14ac:dyDescent="0.25">
      <c r="A124" s="115" t="s">
        <v>122</v>
      </c>
      <c r="B124" s="115"/>
      <c r="C124" s="115"/>
      <c r="D124" s="115"/>
      <c r="E124" s="120">
        <f>SUM(I15:I20)</f>
        <v>0</v>
      </c>
      <c r="F124" s="121"/>
      <c r="G124" s="82"/>
      <c r="H124" s="86"/>
      <c r="I124" s="86"/>
      <c r="J124" s="69"/>
      <c r="K124" s="82"/>
      <c r="L124" s="82"/>
      <c r="M124" s="82"/>
      <c r="N124" s="82"/>
      <c r="O124" s="82"/>
      <c r="P124" s="82"/>
      <c r="Q124" s="82"/>
    </row>
    <row r="125" spans="1:17" x14ac:dyDescent="0.25">
      <c r="A125" s="115" t="s">
        <v>128</v>
      </c>
      <c r="B125" s="115"/>
      <c r="C125" s="115"/>
      <c r="D125" s="115"/>
      <c r="E125" s="120">
        <f>SUM(I22:I37)</f>
        <v>0</v>
      </c>
      <c r="F125" s="121"/>
      <c r="G125" s="82"/>
      <c r="H125" s="86"/>
      <c r="I125" s="86"/>
      <c r="J125" s="69"/>
      <c r="K125" s="82"/>
      <c r="L125" s="82"/>
      <c r="M125" s="82"/>
      <c r="N125" s="82"/>
      <c r="O125" s="82"/>
      <c r="P125" s="82"/>
      <c r="Q125" s="82"/>
    </row>
    <row r="126" spans="1:17" x14ac:dyDescent="0.25">
      <c r="A126" s="115" t="s">
        <v>129</v>
      </c>
      <c r="B126" s="115"/>
      <c r="C126" s="115"/>
      <c r="D126" s="115"/>
      <c r="E126" s="120">
        <f>SUM(I39:I40)</f>
        <v>0</v>
      </c>
      <c r="F126" s="121"/>
      <c r="G126" s="82"/>
      <c r="H126" s="86"/>
      <c r="I126" s="86"/>
      <c r="J126" s="69"/>
      <c r="K126" s="82"/>
      <c r="L126" s="82"/>
      <c r="M126" s="82"/>
      <c r="N126" s="82"/>
      <c r="O126" s="82"/>
      <c r="P126" s="82"/>
      <c r="Q126" s="82"/>
    </row>
    <row r="127" spans="1:17" x14ac:dyDescent="0.25">
      <c r="A127" s="115" t="s">
        <v>130</v>
      </c>
      <c r="B127" s="115"/>
      <c r="C127" s="115"/>
      <c r="D127" s="115"/>
      <c r="E127" s="120">
        <f>SUM(I42:I51)</f>
        <v>0</v>
      </c>
      <c r="F127" s="121"/>
      <c r="G127" s="82"/>
      <c r="H127" s="86"/>
      <c r="I127" s="86"/>
      <c r="J127" s="69"/>
      <c r="K127" s="82"/>
      <c r="L127" s="82"/>
      <c r="M127" s="82"/>
      <c r="N127" s="82"/>
      <c r="O127" s="82"/>
      <c r="P127" s="82"/>
      <c r="Q127" s="82"/>
    </row>
    <row r="128" spans="1:17" x14ac:dyDescent="0.25">
      <c r="A128" s="115" t="s">
        <v>132</v>
      </c>
      <c r="B128" s="115"/>
      <c r="C128" s="115"/>
      <c r="D128" s="115"/>
      <c r="E128" s="120">
        <f>SUM(I53:I58)</f>
        <v>0</v>
      </c>
      <c r="F128" s="121"/>
      <c r="G128" s="82"/>
      <c r="H128" s="86"/>
      <c r="I128" s="86"/>
      <c r="J128" s="69"/>
      <c r="K128" s="82"/>
      <c r="L128" s="82"/>
      <c r="M128" s="82"/>
      <c r="N128" s="82"/>
      <c r="O128" s="82"/>
      <c r="P128" s="82"/>
      <c r="Q128" s="82"/>
    </row>
    <row r="129" spans="1:17" x14ac:dyDescent="0.25">
      <c r="A129" s="115" t="s">
        <v>133</v>
      </c>
      <c r="B129" s="115"/>
      <c r="C129" s="115"/>
      <c r="D129" s="115"/>
      <c r="E129" s="120">
        <f>SUM(I60:I68)</f>
        <v>0</v>
      </c>
      <c r="F129" s="121"/>
      <c r="G129" s="82"/>
      <c r="H129" s="86"/>
      <c r="I129" s="86"/>
      <c r="J129" s="69"/>
      <c r="K129" s="82"/>
      <c r="L129" s="82"/>
      <c r="M129" s="82"/>
      <c r="N129" s="82"/>
      <c r="O129" s="82"/>
      <c r="P129" s="82"/>
      <c r="Q129" s="82"/>
    </row>
    <row r="130" spans="1:17" x14ac:dyDescent="0.25">
      <c r="A130" s="115" t="s">
        <v>134</v>
      </c>
      <c r="B130" s="115"/>
      <c r="C130" s="115"/>
      <c r="D130" s="115"/>
      <c r="E130" s="120">
        <f>SUM(I70:I76)</f>
        <v>0</v>
      </c>
      <c r="F130" s="121"/>
      <c r="G130" s="82"/>
      <c r="H130" s="86"/>
      <c r="I130" s="86"/>
      <c r="J130" s="69"/>
      <c r="K130" s="82"/>
      <c r="L130" s="82"/>
      <c r="M130" s="82"/>
      <c r="N130" s="82"/>
      <c r="O130" s="82"/>
      <c r="P130" s="82"/>
      <c r="Q130" s="82"/>
    </row>
    <row r="131" spans="1:17" x14ac:dyDescent="0.25">
      <c r="A131" s="115" t="s">
        <v>135</v>
      </c>
      <c r="B131" s="115"/>
      <c r="C131" s="115"/>
      <c r="D131" s="115"/>
      <c r="E131" s="120">
        <f>SUM(I78:I82)</f>
        <v>0</v>
      </c>
      <c r="F131" s="121"/>
      <c r="G131" s="82"/>
      <c r="H131" s="86"/>
      <c r="I131" s="86"/>
      <c r="J131" s="69"/>
      <c r="K131" s="82"/>
      <c r="L131" s="82"/>
      <c r="M131" s="82"/>
      <c r="N131" s="82"/>
      <c r="O131" s="82"/>
      <c r="P131" s="82"/>
      <c r="Q131" s="82"/>
    </row>
    <row r="132" spans="1:17" x14ac:dyDescent="0.25">
      <c r="A132" s="115" t="s">
        <v>136</v>
      </c>
      <c r="B132" s="115"/>
      <c r="C132" s="115"/>
      <c r="D132" s="115"/>
      <c r="E132" s="120">
        <f>SUM(I84:I86)</f>
        <v>0</v>
      </c>
      <c r="F132" s="121"/>
      <c r="G132" s="82"/>
      <c r="H132" s="86"/>
      <c r="I132" s="86"/>
      <c r="J132" s="69"/>
      <c r="K132" s="82"/>
      <c r="L132" s="82"/>
      <c r="M132" s="82"/>
      <c r="N132" s="82"/>
      <c r="O132" s="82"/>
      <c r="P132" s="82"/>
      <c r="Q132" s="82"/>
    </row>
    <row r="133" spans="1:17" x14ac:dyDescent="0.25">
      <c r="A133" s="115" t="s">
        <v>137</v>
      </c>
      <c r="B133" s="115"/>
      <c r="C133" s="115"/>
      <c r="D133" s="115"/>
      <c r="E133" s="120">
        <f>SUM(I88:I89)</f>
        <v>0</v>
      </c>
      <c r="F133" s="121"/>
      <c r="G133" s="82"/>
      <c r="H133" s="86"/>
      <c r="I133" s="86"/>
      <c r="J133" s="69"/>
      <c r="K133" s="82"/>
      <c r="L133" s="82"/>
      <c r="M133" s="82"/>
      <c r="N133" s="82"/>
      <c r="O133" s="82"/>
      <c r="P133" s="82"/>
      <c r="Q133" s="82"/>
    </row>
    <row r="134" spans="1:17" x14ac:dyDescent="0.25">
      <c r="A134" s="115" t="s">
        <v>138</v>
      </c>
      <c r="B134" s="115"/>
      <c r="C134" s="115"/>
      <c r="D134" s="115"/>
      <c r="E134" s="120">
        <f>SUM(I91:I98)</f>
        <v>0</v>
      </c>
      <c r="F134" s="121"/>
      <c r="G134" s="82"/>
      <c r="H134" s="86"/>
      <c r="I134" s="86"/>
      <c r="J134" s="69"/>
      <c r="K134" s="82"/>
      <c r="L134" s="82"/>
      <c r="M134" s="82"/>
      <c r="N134" s="82"/>
      <c r="O134" s="82"/>
      <c r="P134" s="82"/>
      <c r="Q134" s="82"/>
    </row>
    <row r="135" spans="1:17" x14ac:dyDescent="0.25">
      <c r="A135" s="115" t="s">
        <v>139</v>
      </c>
      <c r="B135" s="115"/>
      <c r="C135" s="115"/>
      <c r="D135" s="115"/>
      <c r="E135" s="120">
        <f>SUM(I100:I103)</f>
        <v>0</v>
      </c>
      <c r="F135" s="121"/>
      <c r="G135" s="82"/>
      <c r="H135" s="86"/>
      <c r="I135" s="86"/>
      <c r="J135" s="69"/>
      <c r="K135" s="82"/>
      <c r="L135" s="82"/>
      <c r="M135" s="82"/>
      <c r="N135" s="82"/>
      <c r="O135" s="82"/>
      <c r="P135" s="82"/>
      <c r="Q135" s="82"/>
    </row>
    <row r="136" spans="1:17" x14ac:dyDescent="0.25">
      <c r="A136" s="115" t="s">
        <v>140</v>
      </c>
      <c r="B136" s="115"/>
      <c r="C136" s="115"/>
      <c r="D136" s="115"/>
      <c r="E136" s="120">
        <f>SUM(I105:I107)</f>
        <v>0</v>
      </c>
      <c r="F136" s="121"/>
      <c r="G136" s="82"/>
      <c r="H136" s="86"/>
      <c r="I136" s="86"/>
      <c r="J136" s="69"/>
      <c r="K136" s="82"/>
      <c r="L136" s="82"/>
      <c r="M136" s="82"/>
      <c r="N136" s="82"/>
      <c r="O136" s="82"/>
      <c r="P136" s="82"/>
      <c r="Q136" s="82"/>
    </row>
    <row r="137" spans="1:17" x14ac:dyDescent="0.25">
      <c r="A137" s="115" t="s">
        <v>141</v>
      </c>
      <c r="B137" s="115"/>
      <c r="C137" s="115"/>
      <c r="D137" s="115"/>
      <c r="E137" s="120">
        <f>SUM(I111:I115)</f>
        <v>0</v>
      </c>
      <c r="F137" s="121"/>
      <c r="G137" s="82"/>
      <c r="H137" s="86"/>
      <c r="I137" s="86"/>
      <c r="J137" s="69"/>
      <c r="K137" s="82"/>
      <c r="L137" s="82"/>
      <c r="M137" s="82"/>
      <c r="N137" s="82"/>
      <c r="O137" s="82"/>
      <c r="P137" s="82"/>
      <c r="Q137" s="82"/>
    </row>
    <row r="138" spans="1:17" x14ac:dyDescent="0.25">
      <c r="A138" s="115" t="s">
        <v>142</v>
      </c>
      <c r="B138" s="115"/>
      <c r="C138" s="115"/>
      <c r="D138" s="115"/>
      <c r="E138" s="120">
        <f>SUM(I117)</f>
        <v>0</v>
      </c>
      <c r="F138" s="121"/>
      <c r="G138" s="82"/>
      <c r="H138" s="86"/>
      <c r="I138" s="86"/>
      <c r="J138" s="69"/>
      <c r="K138" s="82"/>
      <c r="L138" s="82"/>
      <c r="M138" s="82"/>
      <c r="N138" s="82"/>
      <c r="O138" s="82"/>
      <c r="P138" s="82"/>
      <c r="Q138" s="82"/>
    </row>
    <row r="139" spans="1:17" x14ac:dyDescent="0.25">
      <c r="A139" s="115" t="s">
        <v>143</v>
      </c>
      <c r="B139" s="115"/>
      <c r="C139" s="115"/>
      <c r="D139" s="115"/>
      <c r="E139" s="120">
        <f>SUM(I119:I120)</f>
        <v>0</v>
      </c>
      <c r="F139" s="121"/>
      <c r="G139" s="82"/>
      <c r="H139" s="86"/>
      <c r="I139" s="86"/>
      <c r="J139" s="69"/>
      <c r="K139" s="82"/>
      <c r="L139" s="82"/>
      <c r="M139" s="82"/>
      <c r="N139" s="82"/>
      <c r="O139" s="82"/>
      <c r="P139" s="82"/>
      <c r="Q139" s="82"/>
    </row>
    <row r="140" spans="1:17" ht="15.75" x14ac:dyDescent="0.25">
      <c r="A140" s="115" t="s">
        <v>144</v>
      </c>
      <c r="B140" s="115"/>
      <c r="C140" s="115"/>
      <c r="D140" s="115"/>
      <c r="E140" s="116">
        <f>SUM(E124:F139)</f>
        <v>0</v>
      </c>
      <c r="F140" s="117"/>
      <c r="G140" s="82"/>
      <c r="H140" s="86"/>
      <c r="I140" s="86"/>
      <c r="J140" s="69"/>
      <c r="K140" s="82"/>
      <c r="L140" s="82"/>
      <c r="M140" s="82"/>
      <c r="N140" s="82"/>
      <c r="O140" s="82"/>
      <c r="P140" s="82"/>
      <c r="Q140" s="82"/>
    </row>
    <row r="141" spans="1:17" ht="15.75" x14ac:dyDescent="0.25">
      <c r="A141" s="115" t="s">
        <v>145</v>
      </c>
      <c r="B141" s="115"/>
      <c r="C141" s="115"/>
      <c r="D141" s="115"/>
      <c r="E141" s="116">
        <f>E140*0.25</f>
        <v>0</v>
      </c>
      <c r="F141" s="117"/>
      <c r="G141" s="82"/>
      <c r="H141" s="86"/>
      <c r="I141" s="86"/>
      <c r="J141" s="69"/>
      <c r="K141" s="82"/>
      <c r="L141" s="82"/>
      <c r="M141" s="82"/>
      <c r="N141" s="82"/>
      <c r="O141" s="82"/>
      <c r="P141" s="82"/>
      <c r="Q141" s="82"/>
    </row>
    <row r="142" spans="1:17" ht="15.75" x14ac:dyDescent="0.25">
      <c r="A142" s="115" t="s">
        <v>144</v>
      </c>
      <c r="B142" s="115"/>
      <c r="C142" s="115"/>
      <c r="D142" s="115"/>
      <c r="E142" s="116">
        <f>E140+E141</f>
        <v>0</v>
      </c>
      <c r="F142" s="117"/>
      <c r="G142" s="82"/>
      <c r="H142" s="86"/>
      <c r="I142" s="86"/>
      <c r="J142" s="69"/>
      <c r="K142" s="82"/>
      <c r="L142" s="82"/>
      <c r="M142" s="82"/>
      <c r="N142" s="82"/>
      <c r="O142" s="82"/>
      <c r="P142" s="82"/>
      <c r="Q142" s="82"/>
    </row>
    <row r="143" spans="1:17" ht="17.25" customHeight="1" x14ac:dyDescent="0.25">
      <c r="A143" s="82"/>
      <c r="B143" s="82"/>
      <c r="C143" s="82"/>
      <c r="D143" s="82"/>
      <c r="E143" s="82"/>
      <c r="F143" s="82"/>
      <c r="G143" s="82"/>
      <c r="H143" s="86"/>
      <c r="I143" s="86"/>
      <c r="J143" s="69"/>
      <c r="K143" s="82"/>
      <c r="L143" s="82"/>
      <c r="M143" s="82"/>
      <c r="N143" s="82"/>
      <c r="O143" s="82"/>
      <c r="P143" s="82"/>
      <c r="Q143" s="82"/>
    </row>
    <row r="144" spans="1:17" ht="20.25" customHeight="1" x14ac:dyDescent="0.25">
      <c r="A144" s="118" t="s">
        <v>115</v>
      </c>
      <c r="B144" s="118"/>
      <c r="C144" s="112">
        <f>C10</f>
        <v>0</v>
      </c>
      <c r="D144" s="112"/>
      <c r="E144" s="112"/>
      <c r="F144" s="82"/>
      <c r="G144" s="87" t="s">
        <v>146</v>
      </c>
      <c r="H144" s="113">
        <f>F9</f>
        <v>0</v>
      </c>
      <c r="I144" s="113"/>
      <c r="J144" s="69"/>
      <c r="K144" s="82"/>
      <c r="L144" s="82"/>
      <c r="M144" s="82"/>
      <c r="N144" s="82"/>
      <c r="O144" s="82"/>
      <c r="P144" s="82"/>
      <c r="Q144" s="82"/>
    </row>
    <row r="145" spans="1:17" ht="28.5" customHeight="1" x14ac:dyDescent="0.25">
      <c r="A145" s="119" t="s">
        <v>0</v>
      </c>
      <c r="B145" s="119"/>
      <c r="C145" s="112">
        <f>C9</f>
        <v>0</v>
      </c>
      <c r="D145" s="112"/>
      <c r="E145" s="112"/>
      <c r="F145" s="82"/>
      <c r="G145" s="87" t="s">
        <v>147</v>
      </c>
      <c r="H145" s="113">
        <f>H9</f>
        <v>0</v>
      </c>
      <c r="I145" s="113"/>
      <c r="J145" s="69"/>
      <c r="K145" s="82"/>
      <c r="L145" s="82"/>
      <c r="M145" s="82"/>
      <c r="N145" s="82"/>
      <c r="O145" s="82"/>
      <c r="P145" s="82"/>
      <c r="Q145" s="82"/>
    </row>
    <row r="146" spans="1:17" ht="19.5" customHeight="1" x14ac:dyDescent="0.25">
      <c r="A146" s="88" t="s">
        <v>119</v>
      </c>
      <c r="B146" s="112">
        <f>G10</f>
        <v>0</v>
      </c>
      <c r="C146" s="112"/>
      <c r="D146" s="112"/>
      <c r="E146" s="112"/>
      <c r="F146" s="82"/>
      <c r="G146" s="87" t="s">
        <v>150</v>
      </c>
      <c r="H146" s="114">
        <f ca="1">TODAY()</f>
        <v>44116</v>
      </c>
      <c r="I146" s="113"/>
      <c r="J146" s="69"/>
      <c r="K146" s="82"/>
      <c r="L146" s="82"/>
      <c r="M146" s="82"/>
      <c r="N146" s="82"/>
      <c r="O146" s="82"/>
      <c r="P146" s="82"/>
      <c r="Q146" s="82"/>
    </row>
    <row r="147" spans="1:17" x14ac:dyDescent="0.25">
      <c r="A147" s="82"/>
      <c r="B147" s="82"/>
      <c r="C147" s="82"/>
      <c r="D147" s="82"/>
      <c r="E147" s="82"/>
      <c r="F147" s="82"/>
      <c r="G147" s="82"/>
      <c r="H147" s="86"/>
      <c r="I147" s="86"/>
      <c r="J147" s="69"/>
      <c r="K147" s="82"/>
      <c r="L147" s="82"/>
      <c r="M147" s="82"/>
      <c r="N147" s="82"/>
      <c r="O147" s="82"/>
      <c r="P147" s="82"/>
      <c r="Q147" s="82"/>
    </row>
    <row r="148" spans="1:17" x14ac:dyDescent="0.25">
      <c r="A148" s="89" t="s">
        <v>152</v>
      </c>
      <c r="B148" s="89"/>
      <c r="C148" s="89"/>
      <c r="D148" s="89"/>
      <c r="E148" s="82"/>
      <c r="F148" s="82"/>
      <c r="G148" s="82"/>
      <c r="H148" s="86"/>
      <c r="I148" s="86"/>
      <c r="J148" s="69"/>
      <c r="K148" s="82"/>
      <c r="L148" s="82"/>
      <c r="M148" s="82"/>
      <c r="N148" s="82"/>
      <c r="O148" s="82"/>
      <c r="P148" s="82"/>
      <c r="Q148" s="82"/>
    </row>
    <row r="149" spans="1:17" x14ac:dyDescent="0.25">
      <c r="A149" s="102" t="s">
        <v>246</v>
      </c>
      <c r="B149" s="102"/>
      <c r="C149" s="102"/>
      <c r="D149" s="102"/>
      <c r="E149" s="102"/>
    </row>
  </sheetData>
  <sheetProtection algorithmName="SHA-512" hashValue="mW3dNemCSi/X9tj/FWC9EXr/lWMllbgP4hTrlYCz/b+SlBObv4tOuNoeDw41EPDqihQXXPQs7as+tLN3pDY5Ow==" saltValue="ER+yjdzixwFBpCSJrrM/xQ==" spinCount="100000" sheet="1" insertRows="0"/>
  <protectedRanges>
    <protectedRange sqref="A119:G120" name="Område3"/>
    <protectedRange sqref="C9 C10:E10 G10:I10 H11:I11 G12:I13 C11:F11 B12:D13" name="Område1"/>
    <protectedRange sqref="H22:H37 H39:H40 H42:H51 H60:H68 H70:H76 H78:H82 H84:H86 H88:H89 H91:H98 H100:H103 H105:H107 H111:H115 H117 H119:H121 H15:H20 H53:H58" name="Område2"/>
  </protectedRanges>
  <mergeCells count="252">
    <mergeCell ref="I5:I6"/>
    <mergeCell ref="A121:I121"/>
    <mergeCell ref="G10:I10"/>
    <mergeCell ref="G13:I13"/>
    <mergeCell ref="A8:I8"/>
    <mergeCell ref="G5:H5"/>
    <mergeCell ref="A4:E4"/>
    <mergeCell ref="B14:F14"/>
    <mergeCell ref="B15:F15"/>
    <mergeCell ref="A9:B9"/>
    <mergeCell ref="B7:F7"/>
    <mergeCell ref="D9:E9"/>
    <mergeCell ref="B13:D13"/>
    <mergeCell ref="C10:E10"/>
    <mergeCell ref="E13:F13"/>
    <mergeCell ref="G7:I7"/>
    <mergeCell ref="B33:F33"/>
    <mergeCell ref="B34:F34"/>
    <mergeCell ref="B38:F38"/>
    <mergeCell ref="B36:F36"/>
    <mergeCell ref="B39:F39"/>
    <mergeCell ref="B31:F31"/>
    <mergeCell ref="B29:F29"/>
    <mergeCell ref="B27:F27"/>
    <mergeCell ref="Q15:Q20"/>
    <mergeCell ref="B21:F21"/>
    <mergeCell ref="B22:F22"/>
    <mergeCell ref="M22:M26"/>
    <mergeCell ref="N22:N26"/>
    <mergeCell ref="O22:O26"/>
    <mergeCell ref="P22:P26"/>
    <mergeCell ref="B19:F19"/>
    <mergeCell ref="B20:F20"/>
    <mergeCell ref="K15:K20"/>
    <mergeCell ref="L15:L20"/>
    <mergeCell ref="M15:M20"/>
    <mergeCell ref="N15:N20"/>
    <mergeCell ref="B18:F18"/>
    <mergeCell ref="Q22:Q26"/>
    <mergeCell ref="B16:F16"/>
    <mergeCell ref="B17:F17"/>
    <mergeCell ref="O15:O20"/>
    <mergeCell ref="P15:P20"/>
    <mergeCell ref="B23:F23"/>
    <mergeCell ref="B25:F25"/>
    <mergeCell ref="B26:F26"/>
    <mergeCell ref="B24:F24"/>
    <mergeCell ref="B28:F28"/>
    <mergeCell ref="P28:P32"/>
    <mergeCell ref="Q28:Q32"/>
    <mergeCell ref="K22:K26"/>
    <mergeCell ref="L22:L26"/>
    <mergeCell ref="B32:F32"/>
    <mergeCell ref="K28:K32"/>
    <mergeCell ref="L28:L32"/>
    <mergeCell ref="M28:M32"/>
    <mergeCell ref="N28:N32"/>
    <mergeCell ref="O28:O32"/>
    <mergeCell ref="B30:F30"/>
    <mergeCell ref="Q39:Q43"/>
    <mergeCell ref="B48:F48"/>
    <mergeCell ref="B49:F49"/>
    <mergeCell ref="B50:F50"/>
    <mergeCell ref="O46:O50"/>
    <mergeCell ref="P46:P50"/>
    <mergeCell ref="Q46:Q50"/>
    <mergeCell ref="P39:P43"/>
    <mergeCell ref="M39:M43"/>
    <mergeCell ref="N39:N43"/>
    <mergeCell ref="O39:O43"/>
    <mergeCell ref="K39:K43"/>
    <mergeCell ref="L39:L43"/>
    <mergeCell ref="B46:F46"/>
    <mergeCell ref="B45:F45"/>
    <mergeCell ref="B55:F55"/>
    <mergeCell ref="B56:F56"/>
    <mergeCell ref="K52:K56"/>
    <mergeCell ref="L52:L56"/>
    <mergeCell ref="M52:M56"/>
    <mergeCell ref="K33:Q35"/>
    <mergeCell ref="B40:F40"/>
    <mergeCell ref="B52:F52"/>
    <mergeCell ref="B53:F53"/>
    <mergeCell ref="B54:F54"/>
    <mergeCell ref="N52:N56"/>
    <mergeCell ref="O52:O56"/>
    <mergeCell ref="P52:P56"/>
    <mergeCell ref="B51:F51"/>
    <mergeCell ref="K46:K50"/>
    <mergeCell ref="L46:L50"/>
    <mergeCell ref="M46:M50"/>
    <mergeCell ref="N46:N50"/>
    <mergeCell ref="B35:F35"/>
    <mergeCell ref="B41:F41"/>
    <mergeCell ref="B42:F42"/>
    <mergeCell ref="B43:F43"/>
    <mergeCell ref="B44:F44"/>
    <mergeCell ref="B47:F47"/>
    <mergeCell ref="B77:F77"/>
    <mergeCell ref="B59:F59"/>
    <mergeCell ref="B60:F60"/>
    <mergeCell ref="B61:F61"/>
    <mergeCell ref="B62:F62"/>
    <mergeCell ref="B63:F63"/>
    <mergeCell ref="B76:F76"/>
    <mergeCell ref="K70:K76"/>
    <mergeCell ref="L70:L76"/>
    <mergeCell ref="B64:F64"/>
    <mergeCell ref="B65:F65"/>
    <mergeCell ref="B66:F66"/>
    <mergeCell ref="B67:F67"/>
    <mergeCell ref="B68:F68"/>
    <mergeCell ref="B69:F69"/>
    <mergeCell ref="B70:F70"/>
    <mergeCell ref="B71:F71"/>
    <mergeCell ref="B72:F72"/>
    <mergeCell ref="B73:F73"/>
    <mergeCell ref="B74:F74"/>
    <mergeCell ref="B75:F75"/>
    <mergeCell ref="M78:M82"/>
    <mergeCell ref="O60:O68"/>
    <mergeCell ref="P60:P68"/>
    <mergeCell ref="Q60:Q68"/>
    <mergeCell ref="O70:O76"/>
    <mergeCell ref="P70:P76"/>
    <mergeCell ref="Q70:Q76"/>
    <mergeCell ref="Q78:Q82"/>
    <mergeCell ref="K77:L77"/>
    <mergeCell ref="N70:N76"/>
    <mergeCell ref="P78:P82"/>
    <mergeCell ref="N78:N82"/>
    <mergeCell ref="O78:O82"/>
    <mergeCell ref="K60:K68"/>
    <mergeCell ref="L60:L68"/>
    <mergeCell ref="M60:M68"/>
    <mergeCell ref="N60:N68"/>
    <mergeCell ref="M70:M76"/>
    <mergeCell ref="B83:F83"/>
    <mergeCell ref="B84:F84"/>
    <mergeCell ref="B85:F85"/>
    <mergeCell ref="B86:F86"/>
    <mergeCell ref="K78:L82"/>
    <mergeCell ref="B96:F96"/>
    <mergeCell ref="K91:K98"/>
    <mergeCell ref="B78:F78"/>
    <mergeCell ref="B79:F79"/>
    <mergeCell ref="B80:F80"/>
    <mergeCell ref="B81:F81"/>
    <mergeCell ref="B90:F90"/>
    <mergeCell ref="B91:F91"/>
    <mergeCell ref="B92:F92"/>
    <mergeCell ref="B93:F93"/>
    <mergeCell ref="B82:F82"/>
    <mergeCell ref="B87:F87"/>
    <mergeCell ref="B88:F88"/>
    <mergeCell ref="K99:Q115"/>
    <mergeCell ref="H9:I9"/>
    <mergeCell ref="G6:H6"/>
    <mergeCell ref="A10:B10"/>
    <mergeCell ref="A11:B11"/>
    <mergeCell ref="C11:F11"/>
    <mergeCell ref="H11:I11"/>
    <mergeCell ref="B12:D12"/>
    <mergeCell ref="G12:I12"/>
    <mergeCell ref="B114:F114"/>
    <mergeCell ref="B115:F115"/>
    <mergeCell ref="K83:Q89"/>
    <mergeCell ref="L91:L98"/>
    <mergeCell ref="M91:M98"/>
    <mergeCell ref="N91:N98"/>
    <mergeCell ref="O91:O98"/>
    <mergeCell ref="P91:P98"/>
    <mergeCell ref="Q91:Q98"/>
    <mergeCell ref="B109:F109"/>
    <mergeCell ref="A110:H110"/>
    <mergeCell ref="B111:F111"/>
    <mergeCell ref="B112:F112"/>
    <mergeCell ref="B113:F113"/>
    <mergeCell ref="E12:F12"/>
    <mergeCell ref="A122:I122"/>
    <mergeCell ref="A123:D123"/>
    <mergeCell ref="E123:F123"/>
    <mergeCell ref="B37:F37"/>
    <mergeCell ref="B117:F117"/>
    <mergeCell ref="B118:F118"/>
    <mergeCell ref="B119:F119"/>
    <mergeCell ref="B120:F120"/>
    <mergeCell ref="B116:F116"/>
    <mergeCell ref="B104:F104"/>
    <mergeCell ref="B105:F105"/>
    <mergeCell ref="B106:F106"/>
    <mergeCell ref="B107:F107"/>
    <mergeCell ref="B108:F108"/>
    <mergeCell ref="B99:F99"/>
    <mergeCell ref="B100:F100"/>
    <mergeCell ref="B101:F101"/>
    <mergeCell ref="B102:F102"/>
    <mergeCell ref="B103:F103"/>
    <mergeCell ref="B94:F94"/>
    <mergeCell ref="B95:F95"/>
    <mergeCell ref="B97:F97"/>
    <mergeCell ref="B98:F98"/>
    <mergeCell ref="B89:F89"/>
    <mergeCell ref="A127:D127"/>
    <mergeCell ref="E127:F127"/>
    <mergeCell ref="A128:D128"/>
    <mergeCell ref="E128:F128"/>
    <mergeCell ref="A129:D129"/>
    <mergeCell ref="E129:F129"/>
    <mergeCell ref="A124:D124"/>
    <mergeCell ref="E124:F124"/>
    <mergeCell ref="A125:D125"/>
    <mergeCell ref="E125:F125"/>
    <mergeCell ref="A126:D126"/>
    <mergeCell ref="E126:F126"/>
    <mergeCell ref="E138:F138"/>
    <mergeCell ref="A133:D133"/>
    <mergeCell ref="E133:F133"/>
    <mergeCell ref="A134:D134"/>
    <mergeCell ref="E134:F134"/>
    <mergeCell ref="A135:D135"/>
    <mergeCell ref="E135:F135"/>
    <mergeCell ref="A130:D130"/>
    <mergeCell ref="E130:F130"/>
    <mergeCell ref="A131:D131"/>
    <mergeCell ref="E131:F131"/>
    <mergeCell ref="A132:D132"/>
    <mergeCell ref="E132:F132"/>
    <mergeCell ref="Q52:Q58"/>
    <mergeCell ref="B58:F58"/>
    <mergeCell ref="B57:F57"/>
    <mergeCell ref="C145:E145"/>
    <mergeCell ref="B146:E146"/>
    <mergeCell ref="H144:I144"/>
    <mergeCell ref="H145:I145"/>
    <mergeCell ref="H146:I146"/>
    <mergeCell ref="A142:D142"/>
    <mergeCell ref="E142:F142"/>
    <mergeCell ref="A144:B144"/>
    <mergeCell ref="C144:E144"/>
    <mergeCell ref="A145:B145"/>
    <mergeCell ref="A139:D139"/>
    <mergeCell ref="E139:F139"/>
    <mergeCell ref="A140:D140"/>
    <mergeCell ref="E140:F140"/>
    <mergeCell ref="A141:D141"/>
    <mergeCell ref="E141:F141"/>
    <mergeCell ref="A136:D136"/>
    <mergeCell ref="E136:F136"/>
    <mergeCell ref="A137:D137"/>
    <mergeCell ref="E137:F137"/>
    <mergeCell ref="A138:D138"/>
  </mergeCells>
  <hyperlinks>
    <hyperlink ref="A5" r:id="rId1" xr:uid="{1E4A1B39-F15D-42B7-B0B9-FFE9CF3667E3}"/>
  </hyperlinks>
  <pageMargins left="0.51181102362204722" right="0.11811023622047245" top="0.74803149606299213" bottom="0.35433070866141736" header="0.59055118110236227" footer="0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45077-0125-4FAC-9B5E-5A0963974954}">
  <dimension ref="A1:S143"/>
  <sheetViews>
    <sheetView topLeftCell="A6" workbookViewId="0">
      <selection activeCell="A18" sqref="A18:XFD18"/>
    </sheetView>
  </sheetViews>
  <sheetFormatPr defaultColWidth="9.140625" defaultRowHeight="15" x14ac:dyDescent="0.25"/>
  <cols>
    <col min="1" max="2" width="9.140625" style="8"/>
    <col min="3" max="3" width="11" style="8" customWidth="1"/>
    <col min="4" max="5" width="9.140625" style="8"/>
    <col min="6" max="6" width="11.28515625" style="8" customWidth="1"/>
    <col min="7" max="7" width="12.42578125" style="8" bestFit="1" customWidth="1"/>
    <col min="8" max="9" width="9.140625" style="9"/>
    <col min="10" max="10" width="2.5703125" style="10" customWidth="1"/>
    <col min="11" max="17" width="16.42578125" style="8" hidden="1" customWidth="1"/>
    <col min="18" max="19" width="23.5703125" style="8" hidden="1" customWidth="1"/>
    <col min="20" max="20" width="0" style="8" hidden="1" customWidth="1"/>
    <col min="21" max="16384" width="9.140625" style="8"/>
  </cols>
  <sheetData>
    <row r="1" spans="1:17" hidden="1" x14ac:dyDescent="0.25"/>
    <row r="2" spans="1:17" hidden="1" x14ac:dyDescent="0.25"/>
    <row r="3" spans="1:17" hidden="1" x14ac:dyDescent="0.25"/>
    <row r="4" spans="1:17" hidden="1" x14ac:dyDescent="0.25">
      <c r="A4" s="179" t="s">
        <v>73</v>
      </c>
      <c r="B4" s="179"/>
      <c r="C4" s="179"/>
      <c r="D4" s="179"/>
      <c r="E4" s="179"/>
    </row>
    <row r="5" spans="1:17" hidden="1" x14ac:dyDescent="0.25">
      <c r="A5" s="180" t="s">
        <v>24</v>
      </c>
      <c r="B5" s="180"/>
      <c r="C5" s="180"/>
      <c r="D5" s="11"/>
      <c r="G5" s="181" t="s">
        <v>114</v>
      </c>
      <c r="H5" s="181"/>
    </row>
    <row r="6" spans="1:17" x14ac:dyDescent="0.25">
      <c r="G6" s="182">
        <f>ARENA!G6</f>
        <v>44467</v>
      </c>
      <c r="H6" s="182"/>
    </row>
    <row r="7" spans="1:17" ht="18.75" x14ac:dyDescent="0.25">
      <c r="A7" s="5"/>
      <c r="B7" s="183" t="s">
        <v>111</v>
      </c>
      <c r="C7" s="183"/>
      <c r="D7" s="183"/>
      <c r="E7" s="183"/>
      <c r="F7" s="183"/>
      <c r="G7" s="184" t="s">
        <v>151</v>
      </c>
      <c r="H7" s="184"/>
      <c r="I7" s="184"/>
    </row>
    <row r="8" spans="1:17" ht="15.75" customHeight="1" x14ac:dyDescent="0.25">
      <c r="A8" s="189" t="str">
        <f>ARENA!A8</f>
        <v>Svenska Demensdagarna 12-13 oktober 2021</v>
      </c>
      <c r="B8" s="189"/>
      <c r="C8" s="189"/>
      <c r="D8" s="189"/>
      <c r="E8" s="189"/>
      <c r="F8" s="189"/>
      <c r="G8" s="189"/>
      <c r="H8" s="189"/>
      <c r="I8" s="189"/>
    </row>
    <row r="9" spans="1:17" ht="25.5" customHeight="1" x14ac:dyDescent="0.25">
      <c r="A9" s="190" t="s">
        <v>0</v>
      </c>
      <c r="B9" s="190"/>
      <c r="C9" s="6">
        <f>ARENA!C9</f>
        <v>0</v>
      </c>
      <c r="D9" s="191" t="s">
        <v>112</v>
      </c>
      <c r="E9" s="191"/>
      <c r="F9" s="6"/>
      <c r="G9" s="13" t="s">
        <v>113</v>
      </c>
      <c r="H9" s="192"/>
      <c r="I9" s="192"/>
    </row>
    <row r="10" spans="1:17" ht="21" customHeight="1" x14ac:dyDescent="0.25">
      <c r="A10" s="193" t="s">
        <v>115</v>
      </c>
      <c r="B10" s="193"/>
      <c r="C10" s="194">
        <f>ARENA!C10</f>
        <v>0</v>
      </c>
      <c r="D10" s="194"/>
      <c r="E10" s="194"/>
      <c r="F10" s="14" t="s">
        <v>119</v>
      </c>
      <c r="G10" s="186">
        <f>ARENA!G10</f>
        <v>0</v>
      </c>
      <c r="H10" s="186"/>
      <c r="I10" s="186"/>
    </row>
    <row r="11" spans="1:17" ht="21" customHeight="1" x14ac:dyDescent="0.25">
      <c r="A11" s="185" t="s">
        <v>116</v>
      </c>
      <c r="B11" s="185"/>
      <c r="C11" s="186">
        <f>ARENA!C11</f>
        <v>0</v>
      </c>
      <c r="D11" s="186"/>
      <c r="E11" s="186"/>
      <c r="F11" s="186"/>
      <c r="G11" s="14" t="s">
        <v>120</v>
      </c>
      <c r="H11" s="186">
        <f>ARENA!H11</f>
        <v>0</v>
      </c>
      <c r="I11" s="186"/>
    </row>
    <row r="12" spans="1:17" ht="18.75" customHeight="1" x14ac:dyDescent="0.25">
      <c r="A12" s="15" t="s">
        <v>1</v>
      </c>
      <c r="B12" s="186">
        <f>ARENA!B12</f>
        <v>0</v>
      </c>
      <c r="C12" s="186"/>
      <c r="D12" s="186"/>
      <c r="E12" s="187" t="s">
        <v>117</v>
      </c>
      <c r="F12" s="188"/>
      <c r="G12" s="186">
        <f>ARENA!G12</f>
        <v>0</v>
      </c>
      <c r="H12" s="186"/>
      <c r="I12" s="186"/>
    </row>
    <row r="13" spans="1:17" ht="21.75" customHeight="1" x14ac:dyDescent="0.25">
      <c r="A13" s="15" t="s">
        <v>2</v>
      </c>
      <c r="B13" s="194">
        <f>ARENA!B13</f>
        <v>0</v>
      </c>
      <c r="C13" s="194"/>
      <c r="D13" s="194"/>
      <c r="E13" s="187" t="s">
        <v>118</v>
      </c>
      <c r="F13" s="188"/>
      <c r="G13" s="186">
        <f>ARENA!G13</f>
        <v>0</v>
      </c>
      <c r="H13" s="186"/>
      <c r="I13" s="186"/>
    </row>
    <row r="14" spans="1:17" x14ac:dyDescent="0.25">
      <c r="A14" s="16" t="s">
        <v>3</v>
      </c>
      <c r="B14" s="195" t="s">
        <v>4</v>
      </c>
      <c r="C14" s="195"/>
      <c r="D14" s="195"/>
      <c r="E14" s="195"/>
      <c r="F14" s="195"/>
      <c r="G14" s="17" t="s">
        <v>5</v>
      </c>
      <c r="H14" s="17" t="s">
        <v>74</v>
      </c>
      <c r="I14" s="17" t="s">
        <v>87</v>
      </c>
      <c r="K14" s="17">
        <v>13101</v>
      </c>
      <c r="L14" s="17">
        <v>13001</v>
      </c>
      <c r="M14" s="17">
        <v>13003</v>
      </c>
      <c r="N14" s="17">
        <v>13004</v>
      </c>
      <c r="O14" s="17">
        <v>13005</v>
      </c>
      <c r="P14" s="17">
        <v>13006</v>
      </c>
      <c r="Q14" s="17">
        <v>13009</v>
      </c>
    </row>
    <row r="15" spans="1:17" ht="46.5" customHeight="1" x14ac:dyDescent="0.25">
      <c r="A15" s="18">
        <v>13101</v>
      </c>
      <c r="B15" s="196" t="s">
        <v>97</v>
      </c>
      <c r="C15" s="196"/>
      <c r="D15" s="196"/>
      <c r="E15" s="196"/>
      <c r="F15" s="196"/>
      <c r="G15" s="19">
        <v>109</v>
      </c>
      <c r="H15" s="7">
        <f>ARENA!H15</f>
        <v>0</v>
      </c>
      <c r="I15" s="20">
        <f>G15*H15</f>
        <v>0</v>
      </c>
      <c r="K15" s="197"/>
      <c r="L15" s="199"/>
      <c r="M15" s="199"/>
      <c r="N15" s="199"/>
      <c r="O15" s="199"/>
      <c r="P15" s="199"/>
      <c r="Q15" s="199"/>
    </row>
    <row r="16" spans="1:17" ht="15.75" customHeight="1" x14ac:dyDescent="0.25">
      <c r="A16" s="18">
        <v>13001</v>
      </c>
      <c r="B16" s="198" t="s">
        <v>75</v>
      </c>
      <c r="C16" s="198"/>
      <c r="D16" s="198"/>
      <c r="E16" s="198"/>
      <c r="F16" s="198"/>
      <c r="G16" s="19">
        <v>90</v>
      </c>
      <c r="H16" s="7">
        <f>ARENA!H16</f>
        <v>0</v>
      </c>
      <c r="I16" s="21">
        <f t="shared" ref="I16:I34" si="0">G16*H16</f>
        <v>0</v>
      </c>
      <c r="K16" s="197"/>
      <c r="L16" s="199"/>
      <c r="M16" s="199"/>
      <c r="N16" s="199"/>
      <c r="O16" s="199"/>
      <c r="P16" s="199"/>
      <c r="Q16" s="199"/>
    </row>
    <row r="17" spans="1:17" ht="15.75" customHeight="1" x14ac:dyDescent="0.25">
      <c r="A17" s="18">
        <v>13003</v>
      </c>
      <c r="B17" s="198" t="s">
        <v>76</v>
      </c>
      <c r="C17" s="198"/>
      <c r="D17" s="198"/>
      <c r="E17" s="198"/>
      <c r="F17" s="198"/>
      <c r="G17" s="19">
        <v>90</v>
      </c>
      <c r="H17" s="7">
        <f>ARENA!H17</f>
        <v>0</v>
      </c>
      <c r="I17" s="21">
        <f t="shared" si="0"/>
        <v>0</v>
      </c>
      <c r="K17" s="197"/>
      <c r="L17" s="199"/>
      <c r="M17" s="199"/>
      <c r="N17" s="199"/>
      <c r="O17" s="199"/>
      <c r="P17" s="199"/>
      <c r="Q17" s="199"/>
    </row>
    <row r="18" spans="1:17" ht="15.75" customHeight="1" x14ac:dyDescent="0.25">
      <c r="A18" s="18">
        <v>13005</v>
      </c>
      <c r="B18" s="198" t="s">
        <v>78</v>
      </c>
      <c r="C18" s="198"/>
      <c r="D18" s="198"/>
      <c r="E18" s="198"/>
      <c r="F18" s="198"/>
      <c r="G18" s="19">
        <v>90</v>
      </c>
      <c r="H18" s="7">
        <f>ARENA!H18</f>
        <v>0</v>
      </c>
      <c r="I18" s="21">
        <f t="shared" si="0"/>
        <v>0</v>
      </c>
      <c r="K18" s="197"/>
      <c r="L18" s="199"/>
      <c r="M18" s="199"/>
      <c r="N18" s="199"/>
      <c r="O18" s="199"/>
      <c r="P18" s="199"/>
      <c r="Q18" s="199"/>
    </row>
    <row r="19" spans="1:17" ht="15.75" customHeight="1" x14ac:dyDescent="0.25">
      <c r="A19" s="18">
        <v>13006</v>
      </c>
      <c r="B19" s="198" t="s">
        <v>79</v>
      </c>
      <c r="C19" s="198"/>
      <c r="D19" s="198"/>
      <c r="E19" s="198"/>
      <c r="F19" s="198"/>
      <c r="G19" s="19">
        <v>90</v>
      </c>
      <c r="H19" s="7">
        <f>ARENA!H19</f>
        <v>0</v>
      </c>
      <c r="I19" s="21">
        <f t="shared" si="0"/>
        <v>0</v>
      </c>
      <c r="K19" s="197"/>
      <c r="L19" s="199"/>
      <c r="M19" s="199"/>
      <c r="N19" s="199"/>
      <c r="O19" s="199"/>
      <c r="P19" s="199"/>
      <c r="Q19" s="199"/>
    </row>
    <row r="20" spans="1:17" ht="15" customHeight="1" x14ac:dyDescent="0.25">
      <c r="A20" s="18">
        <v>13009</v>
      </c>
      <c r="B20" s="198" t="s">
        <v>80</v>
      </c>
      <c r="C20" s="198"/>
      <c r="D20" s="198"/>
      <c r="E20" s="198"/>
      <c r="F20" s="198"/>
      <c r="G20" s="19">
        <v>90</v>
      </c>
      <c r="H20" s="7">
        <f>ARENA!H20</f>
        <v>0</v>
      </c>
      <c r="I20" s="21">
        <f t="shared" si="0"/>
        <v>0</v>
      </c>
      <c r="K20" s="197"/>
      <c r="L20" s="199"/>
      <c r="M20" s="199"/>
      <c r="N20" s="199"/>
      <c r="O20" s="199"/>
      <c r="P20" s="199"/>
      <c r="Q20" s="199"/>
    </row>
    <row r="21" spans="1:17" x14ac:dyDescent="0.25">
      <c r="A21" s="16" t="s">
        <v>3</v>
      </c>
      <c r="B21" s="195" t="s">
        <v>127</v>
      </c>
      <c r="C21" s="195"/>
      <c r="D21" s="195"/>
      <c r="E21" s="195"/>
      <c r="F21" s="195"/>
      <c r="G21" s="17" t="s">
        <v>5</v>
      </c>
      <c r="H21" s="17" t="s">
        <v>74</v>
      </c>
      <c r="I21" s="17" t="s">
        <v>87</v>
      </c>
      <c r="K21" s="17">
        <v>14201</v>
      </c>
      <c r="L21" s="17">
        <v>14203</v>
      </c>
      <c r="M21" s="17">
        <v>14216</v>
      </c>
      <c r="N21" s="17">
        <v>14224</v>
      </c>
      <c r="O21" s="17">
        <v>14204</v>
      </c>
      <c r="P21" s="17">
        <v>14221</v>
      </c>
      <c r="Q21" s="17">
        <v>14223</v>
      </c>
    </row>
    <row r="22" spans="1:17" x14ac:dyDescent="0.25">
      <c r="A22" s="18">
        <v>14201</v>
      </c>
      <c r="B22" s="200" t="s">
        <v>28</v>
      </c>
      <c r="C22" s="200"/>
      <c r="D22" s="200"/>
      <c r="E22" s="200"/>
      <c r="F22" s="200"/>
      <c r="G22" s="22">
        <v>130</v>
      </c>
      <c r="H22" s="7">
        <f>ARENA!H22</f>
        <v>0</v>
      </c>
      <c r="I22" s="21">
        <f t="shared" si="0"/>
        <v>0</v>
      </c>
      <c r="K22" s="199"/>
      <c r="L22" s="199"/>
      <c r="M22" s="199"/>
      <c r="N22" s="199"/>
      <c r="O22" s="199"/>
      <c r="P22" s="199"/>
      <c r="Q22" s="199"/>
    </row>
    <row r="23" spans="1:17" x14ac:dyDescent="0.25">
      <c r="A23" s="18">
        <v>14202</v>
      </c>
      <c r="B23" s="200" t="s">
        <v>29</v>
      </c>
      <c r="C23" s="200"/>
      <c r="D23" s="200"/>
      <c r="E23" s="200"/>
      <c r="F23" s="200"/>
      <c r="G23" s="22">
        <v>140</v>
      </c>
      <c r="H23" s="7">
        <f>ARENA!H23</f>
        <v>0</v>
      </c>
      <c r="I23" s="21">
        <f t="shared" si="0"/>
        <v>0</v>
      </c>
      <c r="K23" s="199"/>
      <c r="L23" s="199"/>
      <c r="M23" s="199"/>
      <c r="N23" s="199"/>
      <c r="O23" s="199"/>
      <c r="P23" s="199"/>
      <c r="Q23" s="199"/>
    </row>
    <row r="24" spans="1:17" x14ac:dyDescent="0.25">
      <c r="A24" s="18">
        <v>14203</v>
      </c>
      <c r="B24" s="200" t="s">
        <v>30</v>
      </c>
      <c r="C24" s="200"/>
      <c r="D24" s="200"/>
      <c r="E24" s="200"/>
      <c r="F24" s="200"/>
      <c r="G24" s="22">
        <v>430</v>
      </c>
      <c r="H24" s="7">
        <f>ARENA!H24</f>
        <v>0</v>
      </c>
      <c r="I24" s="21">
        <f t="shared" si="0"/>
        <v>0</v>
      </c>
      <c r="K24" s="199"/>
      <c r="L24" s="199"/>
      <c r="M24" s="199"/>
      <c r="N24" s="199"/>
      <c r="O24" s="199"/>
      <c r="P24" s="199"/>
      <c r="Q24" s="199"/>
    </row>
    <row r="25" spans="1:17" x14ac:dyDescent="0.25">
      <c r="A25" s="18">
        <v>14215</v>
      </c>
      <c r="B25" s="200" t="s">
        <v>36</v>
      </c>
      <c r="C25" s="200"/>
      <c r="D25" s="200"/>
      <c r="E25" s="200"/>
      <c r="F25" s="200"/>
      <c r="G25" s="19">
        <v>350</v>
      </c>
      <c r="H25" s="7">
        <f>ARENA!H25</f>
        <v>0</v>
      </c>
      <c r="I25" s="21">
        <f t="shared" si="0"/>
        <v>0</v>
      </c>
      <c r="K25" s="199"/>
      <c r="L25" s="199"/>
      <c r="M25" s="199"/>
      <c r="N25" s="199"/>
      <c r="O25" s="199"/>
      <c r="P25" s="199"/>
      <c r="Q25" s="199"/>
    </row>
    <row r="26" spans="1:17" x14ac:dyDescent="0.25">
      <c r="A26" s="18">
        <v>14216</v>
      </c>
      <c r="B26" s="200" t="s">
        <v>82</v>
      </c>
      <c r="C26" s="200"/>
      <c r="D26" s="200"/>
      <c r="E26" s="200"/>
      <c r="F26" s="200"/>
      <c r="G26" s="19">
        <v>430</v>
      </c>
      <c r="H26" s="7">
        <f>ARENA!H26</f>
        <v>0</v>
      </c>
      <c r="I26" s="21">
        <f t="shared" si="0"/>
        <v>0</v>
      </c>
      <c r="K26" s="199"/>
      <c r="L26" s="199"/>
      <c r="M26" s="199"/>
      <c r="N26" s="199"/>
      <c r="O26" s="199"/>
      <c r="P26" s="199"/>
      <c r="Q26" s="199"/>
    </row>
    <row r="27" spans="1:17" x14ac:dyDescent="0.25">
      <c r="A27" s="18">
        <v>14217</v>
      </c>
      <c r="B27" s="200" t="s">
        <v>83</v>
      </c>
      <c r="C27" s="200"/>
      <c r="D27" s="200"/>
      <c r="E27" s="200"/>
      <c r="F27" s="200"/>
      <c r="G27" s="19">
        <v>430</v>
      </c>
      <c r="H27" s="7">
        <f>ARENA!H27</f>
        <v>0</v>
      </c>
      <c r="I27" s="21">
        <f t="shared" si="0"/>
        <v>0</v>
      </c>
      <c r="K27" s="17">
        <v>14202</v>
      </c>
      <c r="L27" s="17">
        <v>14215</v>
      </c>
      <c r="M27" s="17">
        <v>14217</v>
      </c>
      <c r="N27" s="17">
        <v>14308</v>
      </c>
      <c r="O27" s="17">
        <v>14318</v>
      </c>
      <c r="P27" s="17">
        <v>14222</v>
      </c>
      <c r="Q27" s="17">
        <v>14214</v>
      </c>
    </row>
    <row r="28" spans="1:17" x14ac:dyDescent="0.25">
      <c r="A28" s="18">
        <v>14224</v>
      </c>
      <c r="B28" s="200" t="s">
        <v>84</v>
      </c>
      <c r="C28" s="200"/>
      <c r="D28" s="200"/>
      <c r="E28" s="200"/>
      <c r="F28" s="200"/>
      <c r="G28" s="19">
        <v>400</v>
      </c>
      <c r="H28" s="7">
        <f>ARENA!H28</f>
        <v>0</v>
      </c>
      <c r="I28" s="21">
        <f t="shared" si="0"/>
        <v>0</v>
      </c>
      <c r="K28" s="199"/>
      <c r="L28" s="199"/>
      <c r="M28" s="199"/>
      <c r="N28" s="199"/>
      <c r="O28" s="199"/>
      <c r="P28" s="199"/>
      <c r="Q28" s="199"/>
    </row>
    <row r="29" spans="1:17" x14ac:dyDescent="0.25">
      <c r="A29" s="18">
        <v>14308</v>
      </c>
      <c r="B29" s="200" t="s">
        <v>85</v>
      </c>
      <c r="C29" s="200"/>
      <c r="D29" s="200"/>
      <c r="E29" s="200"/>
      <c r="F29" s="200"/>
      <c r="G29" s="22">
        <v>640</v>
      </c>
      <c r="H29" s="7">
        <f>ARENA!H29</f>
        <v>0</v>
      </c>
      <c r="I29" s="21">
        <f t="shared" si="0"/>
        <v>0</v>
      </c>
      <c r="K29" s="199"/>
      <c r="L29" s="199"/>
      <c r="M29" s="199"/>
      <c r="N29" s="199"/>
      <c r="O29" s="199"/>
      <c r="P29" s="199"/>
      <c r="Q29" s="199"/>
    </row>
    <row r="30" spans="1:17" x14ac:dyDescent="0.25">
      <c r="A30" s="18">
        <v>14204</v>
      </c>
      <c r="B30" s="200" t="s">
        <v>31</v>
      </c>
      <c r="C30" s="200"/>
      <c r="D30" s="200"/>
      <c r="E30" s="200"/>
      <c r="F30" s="200"/>
      <c r="G30" s="22">
        <v>330</v>
      </c>
      <c r="H30" s="7">
        <f>ARENA!H30</f>
        <v>0</v>
      </c>
      <c r="I30" s="21">
        <f t="shared" si="0"/>
        <v>0</v>
      </c>
      <c r="K30" s="199"/>
      <c r="L30" s="199"/>
      <c r="M30" s="199"/>
      <c r="N30" s="199"/>
      <c r="O30" s="199"/>
      <c r="P30" s="199"/>
      <c r="Q30" s="199"/>
    </row>
    <row r="31" spans="1:17" x14ac:dyDescent="0.25">
      <c r="A31" s="12">
        <v>14318</v>
      </c>
      <c r="B31" s="204" t="s">
        <v>81</v>
      </c>
      <c r="C31" s="204"/>
      <c r="D31" s="204"/>
      <c r="E31" s="204"/>
      <c r="F31" s="204"/>
      <c r="G31" s="19">
        <v>395</v>
      </c>
      <c r="H31" s="7">
        <f>ARENA!H31</f>
        <v>0</v>
      </c>
      <c r="I31" s="21">
        <f t="shared" si="0"/>
        <v>0</v>
      </c>
      <c r="K31" s="199"/>
      <c r="L31" s="199"/>
      <c r="M31" s="199"/>
      <c r="N31" s="199"/>
      <c r="O31" s="199"/>
      <c r="P31" s="199"/>
      <c r="Q31" s="199"/>
    </row>
    <row r="32" spans="1:17" x14ac:dyDescent="0.25">
      <c r="A32" s="18">
        <v>14221</v>
      </c>
      <c r="B32" s="200" t="s">
        <v>34</v>
      </c>
      <c r="C32" s="200"/>
      <c r="D32" s="200"/>
      <c r="E32" s="200"/>
      <c r="F32" s="200"/>
      <c r="G32" s="19">
        <v>250</v>
      </c>
      <c r="H32" s="7">
        <f>ARENA!H32</f>
        <v>0</v>
      </c>
      <c r="I32" s="21">
        <f t="shared" si="0"/>
        <v>0</v>
      </c>
      <c r="K32" s="199"/>
      <c r="L32" s="199"/>
      <c r="M32" s="199"/>
      <c r="N32" s="199"/>
      <c r="O32" s="199"/>
      <c r="P32" s="199"/>
      <c r="Q32" s="199"/>
    </row>
    <row r="33" spans="1:18" x14ac:dyDescent="0.25">
      <c r="A33" s="18">
        <v>14222</v>
      </c>
      <c r="B33" s="200" t="s">
        <v>35</v>
      </c>
      <c r="C33" s="200"/>
      <c r="D33" s="200"/>
      <c r="E33" s="200"/>
      <c r="F33" s="200"/>
      <c r="G33" s="19">
        <v>350</v>
      </c>
      <c r="H33" s="7">
        <f>ARENA!H33</f>
        <v>0</v>
      </c>
      <c r="I33" s="21">
        <f t="shared" si="0"/>
        <v>0</v>
      </c>
      <c r="K33" s="199"/>
      <c r="L33" s="199"/>
      <c r="M33" s="199"/>
      <c r="N33" s="199"/>
      <c r="O33" s="199"/>
      <c r="P33" s="199"/>
      <c r="Q33" s="199"/>
    </row>
    <row r="34" spans="1:18" x14ac:dyDescent="0.25">
      <c r="A34" s="12">
        <v>14223</v>
      </c>
      <c r="B34" s="200" t="s">
        <v>86</v>
      </c>
      <c r="C34" s="200"/>
      <c r="D34" s="200"/>
      <c r="E34" s="200"/>
      <c r="F34" s="200"/>
      <c r="G34" s="19">
        <v>180</v>
      </c>
      <c r="H34" s="7">
        <f>ARENA!H34</f>
        <v>0</v>
      </c>
      <c r="I34" s="21">
        <f t="shared" si="0"/>
        <v>0</v>
      </c>
      <c r="K34" s="199"/>
      <c r="L34" s="199"/>
      <c r="M34" s="199"/>
      <c r="N34" s="199"/>
      <c r="O34" s="199"/>
      <c r="P34" s="199"/>
      <c r="Q34" s="199"/>
    </row>
    <row r="35" spans="1:18" x14ac:dyDescent="0.25">
      <c r="A35" s="12">
        <v>14214</v>
      </c>
      <c r="B35" s="200" t="s">
        <v>96</v>
      </c>
      <c r="C35" s="200"/>
      <c r="D35" s="200"/>
      <c r="E35" s="200"/>
      <c r="F35" s="200"/>
      <c r="G35" s="19">
        <v>200</v>
      </c>
      <c r="H35" s="7">
        <f>ARENA!H35</f>
        <v>0</v>
      </c>
      <c r="I35" s="21">
        <f>G35*H35</f>
        <v>0</v>
      </c>
      <c r="K35" s="199"/>
      <c r="L35" s="199"/>
      <c r="M35" s="199"/>
      <c r="N35" s="199"/>
      <c r="O35" s="199"/>
      <c r="P35" s="199"/>
      <c r="Q35" s="199"/>
    </row>
    <row r="36" spans="1:18" x14ac:dyDescent="0.25">
      <c r="A36" s="12">
        <v>12024</v>
      </c>
      <c r="B36" s="201" t="s">
        <v>148</v>
      </c>
      <c r="C36" s="202"/>
      <c r="D36" s="202"/>
      <c r="E36" s="202"/>
      <c r="F36" s="203"/>
      <c r="G36" s="19">
        <v>65</v>
      </c>
      <c r="H36" s="7">
        <f>ARENA!H36</f>
        <v>0</v>
      </c>
      <c r="I36" s="21">
        <f>G36*H36</f>
        <v>0</v>
      </c>
      <c r="K36" s="7"/>
      <c r="L36" s="7"/>
      <c r="M36" s="7"/>
      <c r="N36" s="7"/>
      <c r="O36" s="7"/>
      <c r="P36" s="7"/>
      <c r="Q36" s="7"/>
    </row>
    <row r="37" spans="1:18" x14ac:dyDescent="0.25">
      <c r="A37" s="12">
        <v>12021</v>
      </c>
      <c r="B37" s="201" t="s">
        <v>149</v>
      </c>
      <c r="C37" s="202"/>
      <c r="D37" s="202"/>
      <c r="E37" s="202"/>
      <c r="F37" s="203"/>
      <c r="G37" s="19">
        <v>85</v>
      </c>
      <c r="H37" s="7">
        <f>ARENA!H37</f>
        <v>0</v>
      </c>
      <c r="I37" s="21">
        <f>G37*H37</f>
        <v>0</v>
      </c>
      <c r="K37" s="7"/>
      <c r="L37" s="7"/>
      <c r="M37" s="7"/>
      <c r="N37" s="7"/>
      <c r="O37" s="7"/>
      <c r="P37" s="7"/>
      <c r="Q37" s="7"/>
    </row>
    <row r="38" spans="1:18" x14ac:dyDescent="0.25">
      <c r="A38" s="16" t="s">
        <v>3</v>
      </c>
      <c r="B38" s="195" t="s">
        <v>88</v>
      </c>
      <c r="C38" s="195"/>
      <c r="D38" s="195"/>
      <c r="E38" s="195"/>
      <c r="F38" s="195"/>
      <c r="G38" s="17" t="s">
        <v>5</v>
      </c>
      <c r="H38" s="17" t="s">
        <v>74</v>
      </c>
      <c r="I38" s="17" t="s">
        <v>87</v>
      </c>
      <c r="K38" s="17">
        <v>14007</v>
      </c>
      <c r="L38" s="17">
        <v>14033</v>
      </c>
      <c r="M38" s="17">
        <v>14307</v>
      </c>
      <c r="N38" s="17">
        <v>14304</v>
      </c>
      <c r="O38" s="17">
        <v>14301</v>
      </c>
      <c r="P38" s="17">
        <v>14300</v>
      </c>
      <c r="Q38" s="17">
        <v>14302</v>
      </c>
    </row>
    <row r="39" spans="1:18" x14ac:dyDescent="0.25">
      <c r="A39" s="18">
        <v>14007</v>
      </c>
      <c r="B39" s="205" t="s">
        <v>32</v>
      </c>
      <c r="C39" s="205"/>
      <c r="D39" s="205"/>
      <c r="E39" s="205"/>
      <c r="F39" s="205"/>
      <c r="G39" s="19">
        <v>950</v>
      </c>
      <c r="H39" s="7">
        <f>ARENA!H39</f>
        <v>0</v>
      </c>
      <c r="I39" s="21">
        <f>G39*H39</f>
        <v>0</v>
      </c>
      <c r="K39" s="199"/>
      <c r="L39" s="199"/>
      <c r="M39" s="199"/>
      <c r="N39" s="199"/>
      <c r="O39" s="199"/>
      <c r="P39" s="199"/>
      <c r="Q39" s="199"/>
    </row>
    <row r="40" spans="1:18" x14ac:dyDescent="0.25">
      <c r="A40" s="18">
        <v>14033</v>
      </c>
      <c r="B40" s="205" t="s">
        <v>33</v>
      </c>
      <c r="C40" s="205"/>
      <c r="D40" s="205"/>
      <c r="E40" s="205"/>
      <c r="F40" s="205"/>
      <c r="G40" s="19">
        <v>950</v>
      </c>
      <c r="H40" s="7">
        <f>ARENA!H40</f>
        <v>0</v>
      </c>
      <c r="I40" s="21">
        <f>G40*H40</f>
        <v>0</v>
      </c>
      <c r="K40" s="199"/>
      <c r="L40" s="199"/>
      <c r="M40" s="199"/>
      <c r="N40" s="199"/>
      <c r="O40" s="199"/>
      <c r="P40" s="199"/>
      <c r="Q40" s="199"/>
    </row>
    <row r="41" spans="1:18" x14ac:dyDescent="0.25">
      <c r="A41" s="16" t="s">
        <v>3</v>
      </c>
      <c r="B41" s="195" t="s">
        <v>93</v>
      </c>
      <c r="C41" s="195"/>
      <c r="D41" s="195"/>
      <c r="E41" s="195"/>
      <c r="F41" s="195"/>
      <c r="G41" s="17" t="s">
        <v>5</v>
      </c>
      <c r="H41" s="17" t="s">
        <v>74</v>
      </c>
      <c r="I41" s="17" t="s">
        <v>87</v>
      </c>
      <c r="K41" s="199"/>
      <c r="L41" s="199"/>
      <c r="M41" s="199"/>
      <c r="N41" s="199"/>
      <c r="O41" s="199"/>
      <c r="P41" s="199"/>
      <c r="Q41" s="199"/>
    </row>
    <row r="42" spans="1:18" x14ac:dyDescent="0.25">
      <c r="A42" s="18">
        <v>14307</v>
      </c>
      <c r="B42" s="205" t="s">
        <v>25</v>
      </c>
      <c r="C42" s="205"/>
      <c r="D42" s="205"/>
      <c r="E42" s="205"/>
      <c r="F42" s="205"/>
      <c r="G42" s="19">
        <v>140</v>
      </c>
      <c r="H42" s="7">
        <f>ARENA!H42</f>
        <v>0</v>
      </c>
      <c r="I42" s="21">
        <f t="shared" ref="I42:I47" si="1">G42*H42</f>
        <v>0</v>
      </c>
      <c r="K42" s="199"/>
      <c r="L42" s="199"/>
      <c r="M42" s="199"/>
      <c r="N42" s="199"/>
      <c r="O42" s="199"/>
      <c r="P42" s="199"/>
      <c r="Q42" s="199"/>
    </row>
    <row r="43" spans="1:18" x14ac:dyDescent="0.25">
      <c r="A43" s="18">
        <v>14304</v>
      </c>
      <c r="B43" s="205" t="s">
        <v>90</v>
      </c>
      <c r="C43" s="205"/>
      <c r="D43" s="205"/>
      <c r="E43" s="205"/>
      <c r="F43" s="205"/>
      <c r="G43" s="19">
        <v>140</v>
      </c>
      <c r="H43" s="7">
        <f>ARENA!H43</f>
        <v>0</v>
      </c>
      <c r="I43" s="21">
        <f t="shared" si="1"/>
        <v>0</v>
      </c>
      <c r="K43" s="199"/>
      <c r="L43" s="199"/>
      <c r="M43" s="199"/>
      <c r="N43" s="199"/>
      <c r="O43" s="199"/>
      <c r="P43" s="199"/>
      <c r="Q43" s="199"/>
    </row>
    <row r="44" spans="1:18" x14ac:dyDescent="0.25">
      <c r="A44" s="18">
        <v>14305</v>
      </c>
      <c r="B44" s="205" t="s">
        <v>26</v>
      </c>
      <c r="C44" s="205"/>
      <c r="D44" s="205"/>
      <c r="E44" s="205"/>
      <c r="F44" s="205"/>
      <c r="G44" s="19">
        <v>280</v>
      </c>
      <c r="H44" s="7">
        <f>ARENA!H44</f>
        <v>0</v>
      </c>
      <c r="I44" s="21">
        <f t="shared" si="1"/>
        <v>0</v>
      </c>
      <c r="K44" s="17">
        <v>14509</v>
      </c>
      <c r="L44" s="17"/>
      <c r="M44" s="17"/>
      <c r="N44" s="17"/>
      <c r="O44" s="17"/>
      <c r="P44" s="17"/>
      <c r="Q44" s="17"/>
    </row>
    <row r="45" spans="1:18" x14ac:dyDescent="0.25">
      <c r="A45" s="18">
        <v>14301</v>
      </c>
      <c r="B45" s="205" t="s">
        <v>27</v>
      </c>
      <c r="C45" s="205"/>
      <c r="D45" s="205"/>
      <c r="E45" s="205"/>
      <c r="F45" s="205"/>
      <c r="G45" s="19">
        <v>495</v>
      </c>
      <c r="H45" s="7">
        <f>ARENA!H46</f>
        <v>0</v>
      </c>
      <c r="I45" s="21">
        <f t="shared" si="1"/>
        <v>0</v>
      </c>
      <c r="K45" s="199"/>
      <c r="L45" s="199"/>
      <c r="M45" s="199"/>
      <c r="N45" s="199"/>
      <c r="O45" s="199"/>
      <c r="P45" s="199"/>
      <c r="Q45" s="199"/>
    </row>
    <row r="46" spans="1:18" x14ac:dyDescent="0.25">
      <c r="A46" s="12">
        <v>14300</v>
      </c>
      <c r="B46" s="205" t="s">
        <v>94</v>
      </c>
      <c r="C46" s="205"/>
      <c r="D46" s="205"/>
      <c r="E46" s="205"/>
      <c r="F46" s="205"/>
      <c r="G46" s="19">
        <v>495</v>
      </c>
      <c r="H46" s="7">
        <f>ARENA!H47</f>
        <v>0</v>
      </c>
      <c r="I46" s="21">
        <f t="shared" si="1"/>
        <v>0</v>
      </c>
      <c r="K46" s="199"/>
      <c r="L46" s="199"/>
      <c r="M46" s="199"/>
      <c r="N46" s="199"/>
      <c r="O46" s="199"/>
      <c r="P46" s="199"/>
      <c r="Q46" s="199"/>
      <c r="R46" s="23"/>
    </row>
    <row r="47" spans="1:18" x14ac:dyDescent="0.25">
      <c r="A47" s="12">
        <v>14302</v>
      </c>
      <c r="B47" s="205" t="s">
        <v>89</v>
      </c>
      <c r="C47" s="205"/>
      <c r="D47" s="205"/>
      <c r="E47" s="205"/>
      <c r="F47" s="205"/>
      <c r="G47" s="19">
        <v>595</v>
      </c>
      <c r="H47" s="7">
        <f>ARENA!H48</f>
        <v>0</v>
      </c>
      <c r="I47" s="21">
        <f t="shared" si="1"/>
        <v>0</v>
      </c>
      <c r="K47" s="199"/>
      <c r="L47" s="199"/>
      <c r="M47" s="199"/>
      <c r="N47" s="199"/>
      <c r="O47" s="199"/>
      <c r="P47" s="199"/>
      <c r="Q47" s="199"/>
    </row>
    <row r="48" spans="1:18" x14ac:dyDescent="0.25">
      <c r="A48" s="12" t="s">
        <v>91</v>
      </c>
      <c r="B48" s="205" t="s">
        <v>92</v>
      </c>
      <c r="C48" s="205"/>
      <c r="D48" s="205"/>
      <c r="E48" s="205"/>
      <c r="F48" s="205"/>
      <c r="G48" s="19">
        <v>595</v>
      </c>
      <c r="H48" s="7">
        <f>ARENA!H49</f>
        <v>0</v>
      </c>
      <c r="I48" s="21">
        <f>G48*H48</f>
        <v>0</v>
      </c>
      <c r="K48" s="199"/>
      <c r="L48" s="199"/>
      <c r="M48" s="199"/>
      <c r="N48" s="199"/>
      <c r="O48" s="199"/>
      <c r="P48" s="199"/>
      <c r="Q48" s="199"/>
    </row>
    <row r="49" spans="1:17" x14ac:dyDescent="0.25">
      <c r="A49" s="12">
        <v>14509</v>
      </c>
      <c r="B49" s="205" t="s">
        <v>95</v>
      </c>
      <c r="C49" s="205"/>
      <c r="D49" s="205"/>
      <c r="E49" s="205"/>
      <c r="F49" s="205"/>
      <c r="G49" s="19">
        <v>800</v>
      </c>
      <c r="H49" s="7">
        <f>ARENA!H50</f>
        <v>0</v>
      </c>
      <c r="I49" s="21">
        <f>G49*H49</f>
        <v>0</v>
      </c>
      <c r="K49" s="199"/>
      <c r="L49" s="199"/>
      <c r="M49" s="199"/>
      <c r="N49" s="199"/>
      <c r="O49" s="199"/>
      <c r="P49" s="199"/>
      <c r="Q49" s="199"/>
    </row>
    <row r="50" spans="1:17" x14ac:dyDescent="0.25">
      <c r="A50" s="12">
        <v>14511</v>
      </c>
      <c r="B50" s="205" t="s">
        <v>153</v>
      </c>
      <c r="C50" s="205"/>
      <c r="D50" s="205"/>
      <c r="E50" s="205"/>
      <c r="F50" s="205"/>
      <c r="G50" s="19">
        <v>800</v>
      </c>
      <c r="H50" s="7">
        <f>ARENA!H51</f>
        <v>0</v>
      </c>
      <c r="I50" s="21">
        <f t="shared" ref="I50:I102" si="2">G50*H50</f>
        <v>0</v>
      </c>
      <c r="K50" s="17">
        <v>14003</v>
      </c>
      <c r="L50" s="17">
        <v>17200</v>
      </c>
      <c r="M50" s="17">
        <v>15020</v>
      </c>
      <c r="N50" s="17">
        <v>15030</v>
      </c>
      <c r="O50" s="17"/>
      <c r="P50" s="17"/>
      <c r="Q50" s="17"/>
    </row>
    <row r="51" spans="1:17" ht="15.75" x14ac:dyDescent="0.25">
      <c r="A51" s="16" t="s">
        <v>3</v>
      </c>
      <c r="B51" s="207" t="s">
        <v>131</v>
      </c>
      <c r="C51" s="207"/>
      <c r="D51" s="207"/>
      <c r="E51" s="207"/>
      <c r="F51" s="207"/>
      <c r="G51" s="24" t="s">
        <v>5</v>
      </c>
      <c r="H51" s="24" t="s">
        <v>6</v>
      </c>
      <c r="I51" s="17" t="s">
        <v>87</v>
      </c>
      <c r="K51" s="199"/>
      <c r="L51" s="199"/>
      <c r="M51" s="199"/>
      <c r="N51" s="199"/>
      <c r="O51" s="199"/>
      <c r="P51" s="199"/>
      <c r="Q51" s="199"/>
    </row>
    <row r="52" spans="1:17" x14ac:dyDescent="0.25">
      <c r="A52" s="18">
        <v>14003</v>
      </c>
      <c r="B52" s="200" t="s">
        <v>37</v>
      </c>
      <c r="C52" s="200"/>
      <c r="D52" s="200"/>
      <c r="E52" s="200"/>
      <c r="F52" s="200"/>
      <c r="G52" s="22">
        <v>535</v>
      </c>
      <c r="H52" s="7">
        <f>ARENA!H53</f>
        <v>0</v>
      </c>
      <c r="I52" s="21">
        <f t="shared" si="2"/>
        <v>0</v>
      </c>
      <c r="K52" s="199"/>
      <c r="L52" s="199"/>
      <c r="M52" s="199"/>
      <c r="N52" s="199"/>
      <c r="O52" s="199"/>
      <c r="P52" s="199"/>
      <c r="Q52" s="199"/>
    </row>
    <row r="53" spans="1:17" x14ac:dyDescent="0.25">
      <c r="A53" s="18">
        <v>17200</v>
      </c>
      <c r="B53" s="200" t="s">
        <v>38</v>
      </c>
      <c r="C53" s="200"/>
      <c r="D53" s="200"/>
      <c r="E53" s="200"/>
      <c r="F53" s="200"/>
      <c r="G53" s="22">
        <v>390</v>
      </c>
      <c r="H53" s="7">
        <f>ARENA!H54</f>
        <v>0</v>
      </c>
      <c r="I53" s="21">
        <f t="shared" si="2"/>
        <v>0</v>
      </c>
      <c r="K53" s="199"/>
      <c r="L53" s="199"/>
      <c r="M53" s="199"/>
      <c r="N53" s="199"/>
      <c r="O53" s="199"/>
      <c r="P53" s="199"/>
      <c r="Q53" s="199"/>
    </row>
    <row r="54" spans="1:17" x14ac:dyDescent="0.25">
      <c r="A54" s="18">
        <v>15020</v>
      </c>
      <c r="B54" s="200" t="s">
        <v>98</v>
      </c>
      <c r="C54" s="200"/>
      <c r="D54" s="200"/>
      <c r="E54" s="200"/>
      <c r="F54" s="200"/>
      <c r="G54" s="22">
        <v>995</v>
      </c>
      <c r="H54" s="7">
        <f>ARENA!H55</f>
        <v>0</v>
      </c>
      <c r="I54" s="21">
        <f t="shared" si="2"/>
        <v>0</v>
      </c>
      <c r="K54" s="199"/>
      <c r="L54" s="199"/>
      <c r="M54" s="199"/>
      <c r="N54" s="199"/>
      <c r="O54" s="199"/>
      <c r="P54" s="199"/>
      <c r="Q54" s="199"/>
    </row>
    <row r="55" spans="1:17" x14ac:dyDescent="0.25">
      <c r="A55" s="18">
        <v>15030</v>
      </c>
      <c r="B55" s="206" t="s">
        <v>39</v>
      </c>
      <c r="C55" s="206"/>
      <c r="D55" s="206"/>
      <c r="E55" s="206"/>
      <c r="F55" s="206"/>
      <c r="G55" s="22">
        <v>995</v>
      </c>
      <c r="H55" s="7">
        <f>ARENA!H56</f>
        <v>0</v>
      </c>
      <c r="I55" s="21">
        <f t="shared" si="2"/>
        <v>0</v>
      </c>
      <c r="K55" s="199"/>
      <c r="L55" s="199"/>
      <c r="M55" s="199"/>
      <c r="N55" s="199"/>
      <c r="O55" s="199"/>
      <c r="P55" s="199"/>
      <c r="Q55" s="199"/>
    </row>
    <row r="56" spans="1:17" ht="15.75" x14ac:dyDescent="0.25">
      <c r="A56" s="16" t="s">
        <v>3</v>
      </c>
      <c r="B56" s="207" t="s">
        <v>8</v>
      </c>
      <c r="C56" s="207"/>
      <c r="D56" s="207"/>
      <c r="E56" s="207"/>
      <c r="F56" s="207"/>
      <c r="G56" s="24" t="s">
        <v>5</v>
      </c>
      <c r="H56" s="24" t="s">
        <v>6</v>
      </c>
      <c r="I56" s="17" t="s">
        <v>87</v>
      </c>
      <c r="K56" s="17">
        <v>18101</v>
      </c>
      <c r="L56" s="17">
        <v>18120</v>
      </c>
      <c r="M56" s="17">
        <v>18117</v>
      </c>
      <c r="N56" s="17">
        <v>18121</v>
      </c>
      <c r="O56" s="17">
        <v>18105</v>
      </c>
      <c r="P56" s="17">
        <v>18115</v>
      </c>
      <c r="Q56" s="17"/>
    </row>
    <row r="57" spans="1:17" x14ac:dyDescent="0.25">
      <c r="A57" s="18">
        <v>18101</v>
      </c>
      <c r="B57" s="200" t="s">
        <v>40</v>
      </c>
      <c r="C57" s="200"/>
      <c r="D57" s="200"/>
      <c r="E57" s="200"/>
      <c r="F57" s="200"/>
      <c r="G57" s="22">
        <v>235</v>
      </c>
      <c r="H57" s="7">
        <f>ARENA!H60</f>
        <v>0</v>
      </c>
      <c r="I57" s="21">
        <f t="shared" si="2"/>
        <v>0</v>
      </c>
      <c r="K57" s="199"/>
      <c r="L57" s="199"/>
      <c r="M57" s="199"/>
      <c r="N57" s="199"/>
      <c r="O57" s="199"/>
      <c r="P57" s="199"/>
      <c r="Q57" s="199"/>
    </row>
    <row r="58" spans="1:17" x14ac:dyDescent="0.25">
      <c r="A58" s="18">
        <v>12104</v>
      </c>
      <c r="B58" s="206" t="s">
        <v>41</v>
      </c>
      <c r="C58" s="206"/>
      <c r="D58" s="206"/>
      <c r="E58" s="206"/>
      <c r="F58" s="206"/>
      <c r="G58" s="22">
        <v>1500</v>
      </c>
      <c r="H58" s="7">
        <f>ARENA!H61</f>
        <v>0</v>
      </c>
      <c r="I58" s="21">
        <f t="shared" si="2"/>
        <v>0</v>
      </c>
      <c r="K58" s="199"/>
      <c r="L58" s="199"/>
      <c r="M58" s="199"/>
      <c r="N58" s="199"/>
      <c r="O58" s="199"/>
      <c r="P58" s="199"/>
      <c r="Q58" s="199"/>
    </row>
    <row r="59" spans="1:17" x14ac:dyDescent="0.25">
      <c r="A59" s="18">
        <v>12108</v>
      </c>
      <c r="B59" s="206" t="s">
        <v>42</v>
      </c>
      <c r="C59" s="206"/>
      <c r="D59" s="206"/>
      <c r="E59" s="206"/>
      <c r="F59" s="206"/>
      <c r="G59" s="22">
        <v>1500</v>
      </c>
      <c r="H59" s="7">
        <f>ARENA!H62</f>
        <v>0</v>
      </c>
      <c r="I59" s="21">
        <f t="shared" si="2"/>
        <v>0</v>
      </c>
      <c r="K59" s="199"/>
      <c r="L59" s="199"/>
      <c r="M59" s="199"/>
      <c r="N59" s="199"/>
      <c r="O59" s="199"/>
      <c r="P59" s="199"/>
      <c r="Q59" s="199"/>
    </row>
    <row r="60" spans="1:17" x14ac:dyDescent="0.25">
      <c r="A60" s="18">
        <v>12113</v>
      </c>
      <c r="B60" s="206" t="s">
        <v>105</v>
      </c>
      <c r="C60" s="206"/>
      <c r="D60" s="206"/>
      <c r="E60" s="206"/>
      <c r="F60" s="206"/>
      <c r="G60" s="22">
        <v>2000</v>
      </c>
      <c r="H60" s="7">
        <f>ARENA!H63</f>
        <v>0</v>
      </c>
      <c r="I60" s="21">
        <f t="shared" si="2"/>
        <v>0</v>
      </c>
      <c r="K60" s="199"/>
      <c r="L60" s="199"/>
      <c r="M60" s="199"/>
      <c r="N60" s="199"/>
      <c r="O60" s="199"/>
      <c r="P60" s="199"/>
      <c r="Q60" s="199"/>
    </row>
    <row r="61" spans="1:17" x14ac:dyDescent="0.25">
      <c r="A61" s="18">
        <v>18120</v>
      </c>
      <c r="B61" s="200" t="s">
        <v>43</v>
      </c>
      <c r="C61" s="200"/>
      <c r="D61" s="200"/>
      <c r="E61" s="200"/>
      <c r="F61" s="200"/>
      <c r="G61" s="22">
        <v>975</v>
      </c>
      <c r="H61" s="7">
        <f>ARENA!H64</f>
        <v>0</v>
      </c>
      <c r="I61" s="21">
        <f t="shared" si="2"/>
        <v>0</v>
      </c>
      <c r="K61" s="199"/>
      <c r="L61" s="199"/>
      <c r="M61" s="199"/>
      <c r="N61" s="199"/>
      <c r="O61" s="199"/>
      <c r="P61" s="199"/>
      <c r="Q61" s="199"/>
    </row>
    <row r="62" spans="1:17" x14ac:dyDescent="0.25">
      <c r="A62" s="18">
        <v>18117</v>
      </c>
      <c r="B62" s="200" t="s">
        <v>44</v>
      </c>
      <c r="C62" s="200"/>
      <c r="D62" s="200"/>
      <c r="E62" s="200"/>
      <c r="F62" s="200"/>
      <c r="G62" s="22">
        <v>300</v>
      </c>
      <c r="H62" s="7">
        <f>ARENA!H65</f>
        <v>0</v>
      </c>
      <c r="I62" s="21">
        <f t="shared" si="2"/>
        <v>0</v>
      </c>
      <c r="K62" s="199"/>
      <c r="L62" s="199"/>
      <c r="M62" s="199"/>
      <c r="N62" s="199"/>
      <c r="O62" s="199"/>
      <c r="P62" s="199"/>
      <c r="Q62" s="199"/>
    </row>
    <row r="63" spans="1:17" x14ac:dyDescent="0.25">
      <c r="A63" s="18">
        <v>18121</v>
      </c>
      <c r="B63" s="200" t="s">
        <v>45</v>
      </c>
      <c r="C63" s="200"/>
      <c r="D63" s="200"/>
      <c r="E63" s="200"/>
      <c r="F63" s="200"/>
      <c r="G63" s="22">
        <v>795</v>
      </c>
      <c r="H63" s="7">
        <f>ARENA!H66</f>
        <v>0</v>
      </c>
      <c r="I63" s="21">
        <f t="shared" si="2"/>
        <v>0</v>
      </c>
      <c r="K63" s="199"/>
      <c r="L63" s="199"/>
      <c r="M63" s="199"/>
      <c r="N63" s="199"/>
      <c r="O63" s="199"/>
      <c r="P63" s="199"/>
      <c r="Q63" s="199"/>
    </row>
    <row r="64" spans="1:17" x14ac:dyDescent="0.25">
      <c r="A64" s="18">
        <v>18105</v>
      </c>
      <c r="B64" s="200" t="s">
        <v>99</v>
      </c>
      <c r="C64" s="200"/>
      <c r="D64" s="200"/>
      <c r="E64" s="200"/>
      <c r="F64" s="200"/>
      <c r="G64" s="22">
        <v>350</v>
      </c>
      <c r="H64" s="7">
        <f>ARENA!H67</f>
        <v>0</v>
      </c>
      <c r="I64" s="21">
        <f t="shared" si="2"/>
        <v>0</v>
      </c>
      <c r="K64" s="199"/>
      <c r="L64" s="199"/>
      <c r="M64" s="199"/>
      <c r="N64" s="199"/>
      <c r="O64" s="199"/>
      <c r="P64" s="199"/>
      <c r="Q64" s="199"/>
    </row>
    <row r="65" spans="1:17" x14ac:dyDescent="0.25">
      <c r="A65" s="18">
        <v>18115</v>
      </c>
      <c r="B65" s="200" t="s">
        <v>46</v>
      </c>
      <c r="C65" s="200"/>
      <c r="D65" s="200"/>
      <c r="E65" s="200"/>
      <c r="F65" s="200"/>
      <c r="G65" s="22">
        <v>640</v>
      </c>
      <c r="H65" s="7">
        <f>ARENA!H68</f>
        <v>0</v>
      </c>
      <c r="I65" s="21">
        <f t="shared" si="2"/>
        <v>0</v>
      </c>
      <c r="K65" s="199"/>
      <c r="L65" s="199"/>
      <c r="M65" s="199"/>
      <c r="N65" s="199"/>
      <c r="O65" s="199"/>
      <c r="P65" s="199"/>
      <c r="Q65" s="199"/>
    </row>
    <row r="66" spans="1:17" ht="15.75" x14ac:dyDescent="0.25">
      <c r="A66" s="16" t="s">
        <v>3</v>
      </c>
      <c r="B66" s="207" t="s">
        <v>9</v>
      </c>
      <c r="C66" s="207"/>
      <c r="D66" s="207"/>
      <c r="E66" s="207"/>
      <c r="F66" s="207"/>
      <c r="G66" s="24" t="s">
        <v>5</v>
      </c>
      <c r="H66" s="24" t="s">
        <v>6</v>
      </c>
      <c r="I66" s="17" t="s">
        <v>87</v>
      </c>
      <c r="K66" s="17" t="s">
        <v>101</v>
      </c>
      <c r="L66" s="17" t="s">
        <v>100</v>
      </c>
      <c r="M66" s="17">
        <v>19002</v>
      </c>
      <c r="N66" s="17"/>
      <c r="O66" s="17"/>
      <c r="P66" s="17"/>
      <c r="Q66" s="17"/>
    </row>
    <row r="67" spans="1:17" x14ac:dyDescent="0.25">
      <c r="A67" s="25">
        <v>14105</v>
      </c>
      <c r="B67" s="208" t="s">
        <v>102</v>
      </c>
      <c r="C67" s="208"/>
      <c r="D67" s="208"/>
      <c r="E67" s="208"/>
      <c r="F67" s="208"/>
      <c r="G67" s="22">
        <v>1200</v>
      </c>
      <c r="H67" s="7">
        <f>ARENA!H70</f>
        <v>0</v>
      </c>
      <c r="I67" s="21">
        <f t="shared" si="2"/>
        <v>0</v>
      </c>
      <c r="K67" s="199"/>
      <c r="L67" s="199"/>
      <c r="M67" s="199"/>
      <c r="N67" s="199"/>
      <c r="O67" s="199"/>
      <c r="P67" s="199"/>
      <c r="Q67" s="199"/>
    </row>
    <row r="68" spans="1:17" x14ac:dyDescent="0.25">
      <c r="A68" s="25">
        <v>14110</v>
      </c>
      <c r="B68" s="208" t="s">
        <v>103</v>
      </c>
      <c r="C68" s="208"/>
      <c r="D68" s="208"/>
      <c r="E68" s="208"/>
      <c r="F68" s="208"/>
      <c r="G68" s="22">
        <v>1800</v>
      </c>
      <c r="H68" s="7">
        <f>ARENA!H71</f>
        <v>0</v>
      </c>
      <c r="I68" s="21">
        <f t="shared" si="2"/>
        <v>0</v>
      </c>
      <c r="K68" s="199"/>
      <c r="L68" s="199"/>
      <c r="M68" s="199"/>
      <c r="N68" s="199"/>
      <c r="O68" s="199"/>
      <c r="P68" s="199"/>
      <c r="Q68" s="199"/>
    </row>
    <row r="69" spans="1:17" ht="15" customHeight="1" x14ac:dyDescent="0.25">
      <c r="A69" s="25">
        <v>14108</v>
      </c>
      <c r="B69" s="196" t="s">
        <v>47</v>
      </c>
      <c r="C69" s="196"/>
      <c r="D69" s="196"/>
      <c r="E69" s="196"/>
      <c r="F69" s="196"/>
      <c r="G69" s="22">
        <v>2500</v>
      </c>
      <c r="H69" s="7">
        <f>ARENA!H72</f>
        <v>0</v>
      </c>
      <c r="I69" s="21">
        <f t="shared" si="2"/>
        <v>0</v>
      </c>
      <c r="K69" s="199"/>
      <c r="L69" s="199"/>
      <c r="M69" s="199"/>
      <c r="N69" s="199"/>
      <c r="O69" s="199"/>
      <c r="P69" s="199"/>
      <c r="Q69" s="199"/>
    </row>
    <row r="70" spans="1:17" ht="15" customHeight="1" x14ac:dyDescent="0.25">
      <c r="A70" s="25">
        <v>14113</v>
      </c>
      <c r="B70" s="196" t="s">
        <v>48</v>
      </c>
      <c r="C70" s="196"/>
      <c r="D70" s="196"/>
      <c r="E70" s="196"/>
      <c r="F70" s="196"/>
      <c r="G70" s="22">
        <v>4250</v>
      </c>
      <c r="H70" s="7">
        <f>ARENA!H73</f>
        <v>0</v>
      </c>
      <c r="I70" s="21">
        <f t="shared" si="2"/>
        <v>0</v>
      </c>
      <c r="K70" s="199"/>
      <c r="L70" s="199"/>
      <c r="M70" s="199"/>
      <c r="N70" s="199"/>
      <c r="O70" s="199"/>
      <c r="P70" s="199"/>
      <c r="Q70" s="199"/>
    </row>
    <row r="71" spans="1:17" x14ac:dyDescent="0.25">
      <c r="A71" s="25">
        <v>19002</v>
      </c>
      <c r="B71" s="206" t="s">
        <v>104</v>
      </c>
      <c r="C71" s="206"/>
      <c r="D71" s="206"/>
      <c r="E71" s="206"/>
      <c r="F71" s="206"/>
      <c r="G71" s="22">
        <v>900</v>
      </c>
      <c r="H71" s="7">
        <f>ARENA!H76</f>
        <v>0</v>
      </c>
      <c r="I71" s="21">
        <f t="shared" si="2"/>
        <v>0</v>
      </c>
      <c r="K71" s="199"/>
      <c r="L71" s="199"/>
      <c r="M71" s="199"/>
      <c r="N71" s="199"/>
      <c r="O71" s="199"/>
      <c r="P71" s="199"/>
      <c r="Q71" s="199"/>
    </row>
    <row r="72" spans="1:17" ht="15.75" x14ac:dyDescent="0.25">
      <c r="A72" s="16" t="s">
        <v>3</v>
      </c>
      <c r="B72" s="207" t="s">
        <v>10</v>
      </c>
      <c r="C72" s="207"/>
      <c r="D72" s="207"/>
      <c r="E72" s="207"/>
      <c r="F72" s="207"/>
      <c r="G72" s="24" t="s">
        <v>5</v>
      </c>
      <c r="H72" s="24" t="s">
        <v>6</v>
      </c>
      <c r="I72" s="17" t="s">
        <v>87</v>
      </c>
      <c r="K72" s="195">
        <v>12101</v>
      </c>
      <c r="L72" s="195"/>
      <c r="M72" s="17">
        <v>12102</v>
      </c>
      <c r="N72" s="17">
        <v>12100</v>
      </c>
      <c r="O72" s="17"/>
      <c r="P72" s="17"/>
      <c r="Q72" s="17"/>
    </row>
    <row r="73" spans="1:17" x14ac:dyDescent="0.25">
      <c r="A73" s="18">
        <v>11001</v>
      </c>
      <c r="B73" s="200" t="s">
        <v>49</v>
      </c>
      <c r="C73" s="200"/>
      <c r="D73" s="200"/>
      <c r="E73" s="200"/>
      <c r="F73" s="200"/>
      <c r="G73" s="22">
        <v>600</v>
      </c>
      <c r="H73" s="7">
        <f>ARENA!H78</f>
        <v>0</v>
      </c>
      <c r="I73" s="21">
        <f t="shared" si="2"/>
        <v>0</v>
      </c>
      <c r="K73" s="199"/>
      <c r="L73" s="199"/>
      <c r="M73" s="199"/>
      <c r="N73" s="199"/>
      <c r="O73" s="199"/>
      <c r="P73" s="199"/>
      <c r="Q73" s="199"/>
    </row>
    <row r="74" spans="1:17" x14ac:dyDescent="0.25">
      <c r="A74" s="18">
        <v>11003</v>
      </c>
      <c r="B74" s="200" t="s">
        <v>11</v>
      </c>
      <c r="C74" s="200"/>
      <c r="D74" s="200"/>
      <c r="E74" s="200"/>
      <c r="F74" s="200"/>
      <c r="G74" s="22">
        <v>1000</v>
      </c>
      <c r="H74" s="7">
        <f>ARENA!H79</f>
        <v>0</v>
      </c>
      <c r="I74" s="21">
        <f t="shared" si="2"/>
        <v>0</v>
      </c>
      <c r="K74" s="199"/>
      <c r="L74" s="199"/>
      <c r="M74" s="199"/>
      <c r="N74" s="199"/>
      <c r="O74" s="199"/>
      <c r="P74" s="199"/>
      <c r="Q74" s="199"/>
    </row>
    <row r="75" spans="1:17" x14ac:dyDescent="0.25">
      <c r="A75" s="18">
        <v>12002</v>
      </c>
      <c r="B75" s="200" t="s">
        <v>50</v>
      </c>
      <c r="C75" s="200"/>
      <c r="D75" s="200"/>
      <c r="E75" s="200"/>
      <c r="F75" s="200"/>
      <c r="G75" s="22">
        <v>340</v>
      </c>
      <c r="H75" s="7">
        <f>ARENA!H80</f>
        <v>0</v>
      </c>
      <c r="I75" s="21">
        <f t="shared" si="2"/>
        <v>0</v>
      </c>
      <c r="K75" s="199"/>
      <c r="L75" s="199"/>
      <c r="M75" s="199"/>
      <c r="N75" s="199"/>
      <c r="O75" s="199"/>
      <c r="P75" s="199"/>
      <c r="Q75" s="199"/>
    </row>
    <row r="76" spans="1:17" x14ac:dyDescent="0.25">
      <c r="A76" s="18">
        <v>12004</v>
      </c>
      <c r="B76" s="200" t="s">
        <v>12</v>
      </c>
      <c r="C76" s="200"/>
      <c r="D76" s="200"/>
      <c r="E76" s="200"/>
      <c r="F76" s="200"/>
      <c r="G76" s="22">
        <v>585</v>
      </c>
      <c r="H76" s="7">
        <f>ARENA!H81</f>
        <v>0</v>
      </c>
      <c r="I76" s="21">
        <f t="shared" si="2"/>
        <v>0</v>
      </c>
      <c r="K76" s="199"/>
      <c r="L76" s="199"/>
      <c r="M76" s="199"/>
      <c r="N76" s="199"/>
      <c r="O76" s="199"/>
      <c r="P76" s="199"/>
      <c r="Q76" s="199"/>
    </row>
    <row r="77" spans="1:17" x14ac:dyDescent="0.25">
      <c r="A77" s="18">
        <v>12010</v>
      </c>
      <c r="B77" s="200" t="s">
        <v>108</v>
      </c>
      <c r="C77" s="200"/>
      <c r="D77" s="200"/>
      <c r="E77" s="200"/>
      <c r="F77" s="200"/>
      <c r="G77" s="22">
        <v>430</v>
      </c>
      <c r="H77" s="7">
        <f>ARENA!H82</f>
        <v>0</v>
      </c>
      <c r="I77" s="21">
        <f t="shared" si="2"/>
        <v>0</v>
      </c>
      <c r="K77" s="199"/>
      <c r="L77" s="199"/>
      <c r="M77" s="199"/>
      <c r="N77" s="199"/>
      <c r="O77" s="199"/>
      <c r="P77" s="199"/>
      <c r="Q77" s="199"/>
    </row>
    <row r="78" spans="1:17" ht="15.75" x14ac:dyDescent="0.25">
      <c r="A78" s="16" t="s">
        <v>3</v>
      </c>
      <c r="B78" s="207" t="s">
        <v>13</v>
      </c>
      <c r="C78" s="207"/>
      <c r="D78" s="207"/>
      <c r="E78" s="207"/>
      <c r="F78" s="207"/>
      <c r="G78" s="24" t="s">
        <v>5</v>
      </c>
      <c r="H78" s="24" t="s">
        <v>6</v>
      </c>
      <c r="I78" s="17" t="s">
        <v>87</v>
      </c>
      <c r="K78" s="199"/>
      <c r="L78" s="199"/>
      <c r="M78" s="199"/>
      <c r="N78" s="199"/>
      <c r="O78" s="199"/>
      <c r="P78" s="199"/>
      <c r="Q78" s="199"/>
    </row>
    <row r="79" spans="1:17" x14ac:dyDescent="0.25">
      <c r="A79" s="18">
        <v>12101</v>
      </c>
      <c r="B79" s="200" t="s">
        <v>51</v>
      </c>
      <c r="C79" s="200"/>
      <c r="D79" s="200"/>
      <c r="E79" s="200"/>
      <c r="F79" s="200"/>
      <c r="G79" s="22">
        <v>350</v>
      </c>
      <c r="H79" s="7">
        <f>ARENA!H84</f>
        <v>0</v>
      </c>
      <c r="I79" s="21">
        <f t="shared" si="2"/>
        <v>0</v>
      </c>
      <c r="K79" s="199"/>
      <c r="L79" s="199"/>
      <c r="M79" s="199"/>
      <c r="N79" s="199"/>
      <c r="O79" s="199"/>
      <c r="P79" s="199"/>
      <c r="Q79" s="199"/>
    </row>
    <row r="80" spans="1:17" x14ac:dyDescent="0.25">
      <c r="A80" s="18">
        <v>12102</v>
      </c>
      <c r="B80" s="200" t="s">
        <v>106</v>
      </c>
      <c r="C80" s="200"/>
      <c r="D80" s="200"/>
      <c r="E80" s="200"/>
      <c r="F80" s="200"/>
      <c r="G80" s="22">
        <v>595</v>
      </c>
      <c r="H80" s="7">
        <f>ARENA!H85</f>
        <v>0</v>
      </c>
      <c r="I80" s="21">
        <f t="shared" si="2"/>
        <v>0</v>
      </c>
      <c r="K80" s="199"/>
      <c r="L80" s="199"/>
      <c r="M80" s="199"/>
      <c r="N80" s="199"/>
      <c r="O80" s="199"/>
      <c r="P80" s="199"/>
      <c r="Q80" s="199"/>
    </row>
    <row r="81" spans="1:18" x14ac:dyDescent="0.25">
      <c r="A81" s="18">
        <v>12100</v>
      </c>
      <c r="B81" s="200" t="s">
        <v>107</v>
      </c>
      <c r="C81" s="200"/>
      <c r="D81" s="200"/>
      <c r="E81" s="200"/>
      <c r="F81" s="200"/>
      <c r="G81" s="22">
        <v>220</v>
      </c>
      <c r="H81" s="7">
        <f>ARENA!H86</f>
        <v>0</v>
      </c>
      <c r="I81" s="21">
        <f t="shared" si="2"/>
        <v>0</v>
      </c>
      <c r="K81" s="199"/>
      <c r="L81" s="199"/>
      <c r="M81" s="199"/>
      <c r="N81" s="199"/>
      <c r="O81" s="199"/>
      <c r="P81" s="199"/>
      <c r="Q81" s="199"/>
    </row>
    <row r="82" spans="1:18" ht="15.75" x14ac:dyDescent="0.25">
      <c r="A82" s="16" t="s">
        <v>3</v>
      </c>
      <c r="B82" s="207" t="s">
        <v>14</v>
      </c>
      <c r="C82" s="207"/>
      <c r="D82" s="207"/>
      <c r="E82" s="207"/>
      <c r="F82" s="207"/>
      <c r="G82" s="24" t="s">
        <v>5</v>
      </c>
      <c r="H82" s="24" t="s">
        <v>6</v>
      </c>
      <c r="I82" s="17" t="s">
        <v>87</v>
      </c>
      <c r="K82" s="199"/>
      <c r="L82" s="199"/>
      <c r="M82" s="199"/>
      <c r="N82" s="199"/>
      <c r="O82" s="199"/>
      <c r="P82" s="199"/>
      <c r="Q82" s="199"/>
    </row>
    <row r="83" spans="1:18" x14ac:dyDescent="0.25">
      <c r="A83" s="18">
        <v>20001</v>
      </c>
      <c r="B83" s="206" t="s">
        <v>15</v>
      </c>
      <c r="C83" s="206"/>
      <c r="D83" s="206"/>
      <c r="E83" s="206"/>
      <c r="F83" s="206"/>
      <c r="G83" s="22">
        <v>2900</v>
      </c>
      <c r="H83" s="7">
        <f>ARENA!H88</f>
        <v>0</v>
      </c>
      <c r="I83" s="21">
        <f t="shared" si="2"/>
        <v>0</v>
      </c>
      <c r="K83" s="199"/>
      <c r="L83" s="199"/>
      <c r="M83" s="199"/>
      <c r="N83" s="199"/>
      <c r="O83" s="199"/>
      <c r="P83" s="199"/>
      <c r="Q83" s="199"/>
    </row>
    <row r="84" spans="1:18" x14ac:dyDescent="0.25">
      <c r="A84" s="18">
        <v>20002</v>
      </c>
      <c r="B84" s="206" t="s">
        <v>16</v>
      </c>
      <c r="C84" s="206"/>
      <c r="D84" s="206"/>
      <c r="E84" s="206"/>
      <c r="F84" s="206"/>
      <c r="G84" s="22">
        <v>1400</v>
      </c>
      <c r="H84" s="7">
        <f>ARENA!H89</f>
        <v>0</v>
      </c>
      <c r="I84" s="21">
        <f t="shared" si="2"/>
        <v>0</v>
      </c>
      <c r="K84" s="199"/>
      <c r="L84" s="199"/>
      <c r="M84" s="199"/>
      <c r="N84" s="199"/>
      <c r="O84" s="199"/>
      <c r="P84" s="199"/>
      <c r="Q84" s="199"/>
    </row>
    <row r="85" spans="1:18" ht="15.75" x14ac:dyDescent="0.25">
      <c r="A85" s="16" t="s">
        <v>3</v>
      </c>
      <c r="B85" s="207" t="s">
        <v>17</v>
      </c>
      <c r="C85" s="207"/>
      <c r="D85" s="207"/>
      <c r="E85" s="207"/>
      <c r="F85" s="207"/>
      <c r="G85" s="24" t="s">
        <v>5</v>
      </c>
      <c r="H85" s="24" t="s">
        <v>6</v>
      </c>
      <c r="I85" s="17" t="s">
        <v>87</v>
      </c>
      <c r="K85" s="17">
        <v>18003</v>
      </c>
      <c r="L85" s="17" t="s">
        <v>110</v>
      </c>
      <c r="M85" s="17" t="s">
        <v>109</v>
      </c>
      <c r="N85" s="17">
        <v>18211</v>
      </c>
      <c r="O85" s="17"/>
      <c r="P85" s="17"/>
      <c r="Q85" s="17"/>
      <c r="R85" s="26"/>
    </row>
    <row r="86" spans="1:18" x14ac:dyDescent="0.25">
      <c r="A86" s="18">
        <v>18003</v>
      </c>
      <c r="B86" s="200" t="s">
        <v>52</v>
      </c>
      <c r="C86" s="200"/>
      <c r="D86" s="200"/>
      <c r="E86" s="200"/>
      <c r="F86" s="200"/>
      <c r="G86" s="22">
        <v>715</v>
      </c>
      <c r="H86" s="7">
        <f>ARENA!H91</f>
        <v>0</v>
      </c>
      <c r="I86" s="21">
        <f t="shared" si="2"/>
        <v>0</v>
      </c>
      <c r="K86" s="199"/>
      <c r="L86" s="199"/>
      <c r="M86" s="199"/>
      <c r="N86" s="199"/>
      <c r="O86" s="199"/>
      <c r="P86" s="199"/>
      <c r="Q86" s="199"/>
    </row>
    <row r="87" spans="1:18" x14ac:dyDescent="0.25">
      <c r="A87" s="18">
        <v>18200</v>
      </c>
      <c r="B87" s="200" t="s">
        <v>53</v>
      </c>
      <c r="C87" s="200"/>
      <c r="D87" s="200"/>
      <c r="E87" s="200"/>
      <c r="F87" s="200"/>
      <c r="G87" s="22">
        <v>1320</v>
      </c>
      <c r="H87" s="7">
        <f>ARENA!H92</f>
        <v>0</v>
      </c>
      <c r="I87" s="21">
        <f t="shared" si="2"/>
        <v>0</v>
      </c>
      <c r="K87" s="199"/>
      <c r="L87" s="199"/>
      <c r="M87" s="199"/>
      <c r="N87" s="199"/>
      <c r="O87" s="199"/>
      <c r="P87" s="199"/>
      <c r="Q87" s="199"/>
    </row>
    <row r="88" spans="1:18" x14ac:dyDescent="0.25">
      <c r="A88" s="18">
        <v>18202</v>
      </c>
      <c r="B88" s="200" t="s">
        <v>54</v>
      </c>
      <c r="C88" s="200"/>
      <c r="D88" s="200"/>
      <c r="E88" s="200"/>
      <c r="F88" s="200"/>
      <c r="G88" s="22">
        <v>2100</v>
      </c>
      <c r="H88" s="7">
        <f>ARENA!H93</f>
        <v>0</v>
      </c>
      <c r="I88" s="21">
        <f t="shared" si="2"/>
        <v>0</v>
      </c>
      <c r="K88" s="199"/>
      <c r="L88" s="199"/>
      <c r="M88" s="199"/>
      <c r="N88" s="199"/>
      <c r="O88" s="199"/>
      <c r="P88" s="199"/>
      <c r="Q88" s="199"/>
    </row>
    <row r="89" spans="1:18" x14ac:dyDescent="0.25">
      <c r="A89" s="18">
        <v>18204</v>
      </c>
      <c r="B89" s="200" t="s">
        <v>55</v>
      </c>
      <c r="C89" s="200"/>
      <c r="D89" s="200"/>
      <c r="E89" s="200"/>
      <c r="F89" s="200"/>
      <c r="G89" s="22">
        <v>3250</v>
      </c>
      <c r="H89" s="7">
        <f>ARENA!H94</f>
        <v>0</v>
      </c>
      <c r="I89" s="21">
        <f t="shared" si="2"/>
        <v>0</v>
      </c>
      <c r="K89" s="199"/>
      <c r="L89" s="199"/>
      <c r="M89" s="199"/>
      <c r="N89" s="199"/>
      <c r="O89" s="199"/>
      <c r="P89" s="199"/>
      <c r="Q89" s="199"/>
    </row>
    <row r="90" spans="1:18" x14ac:dyDescent="0.25">
      <c r="A90" s="18">
        <v>18210</v>
      </c>
      <c r="B90" s="200" t="s">
        <v>56</v>
      </c>
      <c r="C90" s="200"/>
      <c r="D90" s="200"/>
      <c r="E90" s="200"/>
      <c r="F90" s="200"/>
      <c r="G90" s="22">
        <v>680</v>
      </c>
      <c r="H90" s="7">
        <f>ARENA!H95</f>
        <v>0</v>
      </c>
      <c r="I90" s="21">
        <f t="shared" si="2"/>
        <v>0</v>
      </c>
      <c r="K90" s="199"/>
      <c r="L90" s="199"/>
      <c r="M90" s="199"/>
      <c r="N90" s="199"/>
      <c r="O90" s="199"/>
      <c r="P90" s="199"/>
      <c r="Q90" s="199"/>
    </row>
    <row r="91" spans="1:18" x14ac:dyDescent="0.25">
      <c r="A91" s="18">
        <v>18212</v>
      </c>
      <c r="B91" s="200" t="s">
        <v>57</v>
      </c>
      <c r="C91" s="200"/>
      <c r="D91" s="200"/>
      <c r="E91" s="200"/>
      <c r="F91" s="200"/>
      <c r="G91" s="22">
        <v>995</v>
      </c>
      <c r="H91" s="7">
        <f>ARENA!H96</f>
        <v>0</v>
      </c>
      <c r="I91" s="21">
        <f t="shared" si="2"/>
        <v>0</v>
      </c>
      <c r="K91" s="199"/>
      <c r="L91" s="199"/>
      <c r="M91" s="199"/>
      <c r="N91" s="199"/>
      <c r="O91" s="199"/>
      <c r="P91" s="199"/>
      <c r="Q91" s="199"/>
    </row>
    <row r="92" spans="1:18" x14ac:dyDescent="0.25">
      <c r="A92" s="18">
        <v>18211</v>
      </c>
      <c r="B92" s="200" t="s">
        <v>58</v>
      </c>
      <c r="C92" s="200"/>
      <c r="D92" s="200"/>
      <c r="E92" s="200"/>
      <c r="F92" s="200"/>
      <c r="G92" s="22">
        <v>99</v>
      </c>
      <c r="H92" s="7">
        <f>ARENA!H97</f>
        <v>0</v>
      </c>
      <c r="I92" s="21">
        <f t="shared" si="2"/>
        <v>0</v>
      </c>
      <c r="K92" s="199"/>
      <c r="L92" s="199"/>
      <c r="M92" s="199"/>
      <c r="N92" s="199"/>
      <c r="O92" s="199"/>
      <c r="P92" s="199"/>
      <c r="Q92" s="199"/>
    </row>
    <row r="93" spans="1:18" x14ac:dyDescent="0.25">
      <c r="A93" s="18">
        <v>18999</v>
      </c>
      <c r="B93" s="200" t="s">
        <v>59</v>
      </c>
      <c r="C93" s="200"/>
      <c r="D93" s="200"/>
      <c r="E93" s="200"/>
      <c r="F93" s="200"/>
      <c r="G93" s="22">
        <v>715</v>
      </c>
      <c r="H93" s="7">
        <f>ARENA!H98</f>
        <v>0</v>
      </c>
      <c r="I93" s="21">
        <f t="shared" si="2"/>
        <v>0</v>
      </c>
      <c r="K93" s="199"/>
      <c r="L93" s="199"/>
      <c r="M93" s="199"/>
      <c r="N93" s="199"/>
      <c r="O93" s="199"/>
      <c r="P93" s="199"/>
      <c r="Q93" s="199"/>
    </row>
    <row r="94" spans="1:18" ht="15.75" x14ac:dyDescent="0.25">
      <c r="A94" s="27" t="s">
        <v>7</v>
      </c>
      <c r="B94" s="207" t="s">
        <v>18</v>
      </c>
      <c r="C94" s="207"/>
      <c r="D94" s="207"/>
      <c r="E94" s="207"/>
      <c r="F94" s="207"/>
      <c r="G94" s="24" t="s">
        <v>5</v>
      </c>
      <c r="H94" s="24" t="s">
        <v>6</v>
      </c>
      <c r="I94" s="17" t="s">
        <v>87</v>
      </c>
      <c r="K94" s="209"/>
      <c r="L94" s="209"/>
      <c r="M94" s="209"/>
      <c r="N94" s="209"/>
      <c r="O94" s="209"/>
      <c r="P94" s="209"/>
      <c r="Q94" s="209"/>
    </row>
    <row r="95" spans="1:18" x14ac:dyDescent="0.25">
      <c r="A95" s="18">
        <v>21001</v>
      </c>
      <c r="B95" s="200" t="s">
        <v>60</v>
      </c>
      <c r="C95" s="200"/>
      <c r="D95" s="200"/>
      <c r="E95" s="200"/>
      <c r="F95" s="200"/>
      <c r="G95" s="22">
        <v>295</v>
      </c>
      <c r="H95" s="7">
        <f>ARENA!H100</f>
        <v>0</v>
      </c>
      <c r="I95" s="21">
        <f t="shared" si="2"/>
        <v>0</v>
      </c>
      <c r="K95" s="209"/>
      <c r="L95" s="209"/>
      <c r="M95" s="209"/>
      <c r="N95" s="209"/>
      <c r="O95" s="209"/>
      <c r="P95" s="209"/>
      <c r="Q95" s="209"/>
    </row>
    <row r="96" spans="1:18" x14ac:dyDescent="0.25">
      <c r="A96" s="18">
        <v>21003</v>
      </c>
      <c r="B96" s="200" t="s">
        <v>61</v>
      </c>
      <c r="C96" s="200"/>
      <c r="D96" s="200"/>
      <c r="E96" s="200"/>
      <c r="F96" s="200"/>
      <c r="G96" s="22">
        <v>125</v>
      </c>
      <c r="H96" s="7">
        <f>ARENA!H101</f>
        <v>0</v>
      </c>
      <c r="I96" s="21">
        <f t="shared" si="2"/>
        <v>0</v>
      </c>
      <c r="K96" s="209"/>
      <c r="L96" s="209"/>
      <c r="M96" s="209"/>
      <c r="N96" s="209"/>
      <c r="O96" s="209"/>
      <c r="P96" s="209"/>
      <c r="Q96" s="209"/>
    </row>
    <row r="97" spans="1:17" x14ac:dyDescent="0.25">
      <c r="A97" s="18">
        <v>21200</v>
      </c>
      <c r="B97" s="200" t="s">
        <v>62</v>
      </c>
      <c r="C97" s="200"/>
      <c r="D97" s="200"/>
      <c r="E97" s="200"/>
      <c r="F97" s="200"/>
      <c r="G97" s="22">
        <v>185</v>
      </c>
      <c r="H97" s="7">
        <f>ARENA!H102</f>
        <v>0</v>
      </c>
      <c r="I97" s="21">
        <f t="shared" si="2"/>
        <v>0</v>
      </c>
      <c r="K97" s="209"/>
      <c r="L97" s="209"/>
      <c r="M97" s="209"/>
      <c r="N97" s="209"/>
      <c r="O97" s="209"/>
      <c r="P97" s="209"/>
      <c r="Q97" s="209"/>
    </row>
    <row r="98" spans="1:17" x14ac:dyDescent="0.25">
      <c r="A98" s="18">
        <v>21300</v>
      </c>
      <c r="B98" s="200" t="s">
        <v>63</v>
      </c>
      <c r="C98" s="200"/>
      <c r="D98" s="200"/>
      <c r="E98" s="200"/>
      <c r="F98" s="200"/>
      <c r="G98" s="22">
        <v>300</v>
      </c>
      <c r="H98" s="7">
        <f>ARENA!H103</f>
        <v>0</v>
      </c>
      <c r="I98" s="21">
        <f t="shared" si="2"/>
        <v>0</v>
      </c>
      <c r="K98" s="209"/>
      <c r="L98" s="209"/>
      <c r="M98" s="209"/>
      <c r="N98" s="209"/>
      <c r="O98" s="209"/>
      <c r="P98" s="209"/>
      <c r="Q98" s="209"/>
    </row>
    <row r="99" spans="1:17" ht="15.75" x14ac:dyDescent="0.25">
      <c r="A99" s="27" t="s">
        <v>7</v>
      </c>
      <c r="B99" s="207" t="s">
        <v>19</v>
      </c>
      <c r="C99" s="207"/>
      <c r="D99" s="207"/>
      <c r="E99" s="207"/>
      <c r="F99" s="207"/>
      <c r="G99" s="24" t="s">
        <v>5</v>
      </c>
      <c r="H99" s="24" t="s">
        <v>6</v>
      </c>
      <c r="I99" s="17" t="s">
        <v>87</v>
      </c>
      <c r="K99" s="209"/>
      <c r="L99" s="209"/>
      <c r="M99" s="209"/>
      <c r="N99" s="209"/>
      <c r="O99" s="209"/>
      <c r="P99" s="209"/>
      <c r="Q99" s="209"/>
    </row>
    <row r="100" spans="1:17" x14ac:dyDescent="0.25">
      <c r="A100" s="18">
        <v>25101</v>
      </c>
      <c r="B100" s="200" t="s">
        <v>64</v>
      </c>
      <c r="C100" s="200"/>
      <c r="D100" s="200"/>
      <c r="E100" s="200"/>
      <c r="F100" s="200"/>
      <c r="G100" s="22">
        <v>16</v>
      </c>
      <c r="H100" s="7">
        <f>ARENA!H105</f>
        <v>0</v>
      </c>
      <c r="I100" s="21">
        <f t="shared" si="2"/>
        <v>0</v>
      </c>
      <c r="K100" s="209"/>
      <c r="L100" s="209"/>
      <c r="M100" s="209"/>
      <c r="N100" s="209"/>
      <c r="O100" s="209"/>
      <c r="P100" s="209"/>
      <c r="Q100" s="209"/>
    </row>
    <row r="101" spans="1:17" x14ac:dyDescent="0.25">
      <c r="A101" s="18">
        <v>25201</v>
      </c>
      <c r="B101" s="206" t="s">
        <v>65</v>
      </c>
      <c r="C101" s="206"/>
      <c r="D101" s="206"/>
      <c r="E101" s="206"/>
      <c r="F101" s="206"/>
      <c r="G101" s="22">
        <v>420</v>
      </c>
      <c r="H101" s="7">
        <f>ARENA!H106</f>
        <v>0</v>
      </c>
      <c r="I101" s="21">
        <f t="shared" si="2"/>
        <v>0</v>
      </c>
      <c r="K101" s="209"/>
      <c r="L101" s="209"/>
      <c r="M101" s="209"/>
      <c r="N101" s="209"/>
      <c r="O101" s="209"/>
      <c r="P101" s="209"/>
      <c r="Q101" s="209"/>
    </row>
    <row r="102" spans="1:17" x14ac:dyDescent="0.25">
      <c r="A102" s="18">
        <v>30006</v>
      </c>
      <c r="B102" s="206" t="s">
        <v>66</v>
      </c>
      <c r="C102" s="206"/>
      <c r="D102" s="206"/>
      <c r="E102" s="206"/>
      <c r="F102" s="206"/>
      <c r="G102" s="22">
        <v>500</v>
      </c>
      <c r="H102" s="7">
        <f>ARENA!H107</f>
        <v>0</v>
      </c>
      <c r="I102" s="21">
        <f t="shared" si="2"/>
        <v>0</v>
      </c>
      <c r="K102" s="209"/>
      <c r="L102" s="209"/>
      <c r="M102" s="209"/>
      <c r="N102" s="209"/>
      <c r="O102" s="209"/>
      <c r="P102" s="209"/>
      <c r="Q102" s="209"/>
    </row>
    <row r="103" spans="1:17" x14ac:dyDescent="0.25">
      <c r="A103" s="18">
        <v>22020</v>
      </c>
      <c r="B103" s="206" t="s">
        <v>67</v>
      </c>
      <c r="C103" s="206"/>
      <c r="D103" s="206"/>
      <c r="E103" s="206"/>
      <c r="F103" s="206"/>
      <c r="G103" s="17" t="s">
        <v>20</v>
      </c>
      <c r="H103" s="12"/>
      <c r="I103" s="28"/>
      <c r="K103" s="209"/>
      <c r="L103" s="209"/>
      <c r="M103" s="209"/>
      <c r="N103" s="209"/>
      <c r="O103" s="209"/>
      <c r="P103" s="209"/>
      <c r="Q103" s="209"/>
    </row>
    <row r="104" spans="1:17" ht="15.75" x14ac:dyDescent="0.25">
      <c r="A104" s="27" t="s">
        <v>7</v>
      </c>
      <c r="B104" s="207" t="s">
        <v>21</v>
      </c>
      <c r="C104" s="207"/>
      <c r="D104" s="207"/>
      <c r="E104" s="207"/>
      <c r="F104" s="207"/>
      <c r="G104" s="24" t="s">
        <v>5</v>
      </c>
      <c r="H104" s="24" t="s">
        <v>6</v>
      </c>
      <c r="I104" s="17" t="s">
        <v>87</v>
      </c>
      <c r="K104" s="209"/>
      <c r="L104" s="209"/>
      <c r="M104" s="209"/>
      <c r="N104" s="209"/>
      <c r="O104" s="209"/>
      <c r="P104" s="209"/>
      <c r="Q104" s="209"/>
    </row>
    <row r="105" spans="1:17" ht="15" customHeight="1" x14ac:dyDescent="0.25">
      <c r="A105" s="210" t="s">
        <v>22</v>
      </c>
      <c r="B105" s="210"/>
      <c r="C105" s="210"/>
      <c r="D105" s="210"/>
      <c r="E105" s="210"/>
      <c r="F105" s="210"/>
      <c r="G105" s="210"/>
      <c r="H105" s="210"/>
      <c r="I105" s="12"/>
      <c r="K105" s="209"/>
      <c r="L105" s="209"/>
      <c r="M105" s="209"/>
      <c r="N105" s="209"/>
      <c r="O105" s="209"/>
      <c r="P105" s="209"/>
      <c r="Q105" s="209"/>
    </row>
    <row r="106" spans="1:17" x14ac:dyDescent="0.25">
      <c r="A106" s="18">
        <v>12120</v>
      </c>
      <c r="B106" s="200" t="s">
        <v>68</v>
      </c>
      <c r="C106" s="200"/>
      <c r="D106" s="200"/>
      <c r="E106" s="200"/>
      <c r="F106" s="200"/>
      <c r="G106" s="22">
        <v>500</v>
      </c>
      <c r="H106" s="7">
        <f>ARENA!H111</f>
        <v>0</v>
      </c>
      <c r="I106" s="21">
        <f t="shared" ref="I106:I115" si="3">G106*H106</f>
        <v>0</v>
      </c>
      <c r="K106" s="209"/>
      <c r="L106" s="209"/>
      <c r="M106" s="209"/>
      <c r="N106" s="209"/>
      <c r="O106" s="209"/>
      <c r="P106" s="209"/>
      <c r="Q106" s="209"/>
    </row>
    <row r="107" spans="1:17" x14ac:dyDescent="0.25">
      <c r="A107" s="18">
        <v>12121</v>
      </c>
      <c r="B107" s="200" t="s">
        <v>69</v>
      </c>
      <c r="C107" s="200"/>
      <c r="D107" s="200"/>
      <c r="E107" s="200"/>
      <c r="F107" s="200"/>
      <c r="G107" s="22">
        <v>500</v>
      </c>
      <c r="H107" s="7">
        <f>ARENA!H112</f>
        <v>0</v>
      </c>
      <c r="I107" s="21">
        <f t="shared" si="3"/>
        <v>0</v>
      </c>
      <c r="K107" s="209"/>
      <c r="L107" s="209"/>
      <c r="M107" s="209"/>
      <c r="N107" s="209"/>
      <c r="O107" s="209"/>
      <c r="P107" s="209"/>
      <c r="Q107" s="209"/>
    </row>
    <row r="108" spans="1:17" x14ac:dyDescent="0.25">
      <c r="A108" s="18">
        <v>12122</v>
      </c>
      <c r="B108" s="200" t="s">
        <v>70</v>
      </c>
      <c r="C108" s="200"/>
      <c r="D108" s="200"/>
      <c r="E108" s="200"/>
      <c r="F108" s="200"/>
      <c r="G108" s="22">
        <v>625</v>
      </c>
      <c r="H108" s="7">
        <f>ARENA!H113</f>
        <v>0</v>
      </c>
      <c r="I108" s="21">
        <f t="shared" si="3"/>
        <v>0</v>
      </c>
      <c r="K108" s="209"/>
      <c r="L108" s="209"/>
      <c r="M108" s="209"/>
      <c r="N108" s="209"/>
      <c r="O108" s="209"/>
      <c r="P108" s="209"/>
      <c r="Q108" s="209"/>
    </row>
    <row r="109" spans="1:17" x14ac:dyDescent="0.25">
      <c r="A109" s="18">
        <v>12123</v>
      </c>
      <c r="B109" s="200" t="s">
        <v>71</v>
      </c>
      <c r="C109" s="200"/>
      <c r="D109" s="200"/>
      <c r="E109" s="200"/>
      <c r="F109" s="200"/>
      <c r="G109" s="22">
        <v>625</v>
      </c>
      <c r="H109" s="7">
        <f>ARENA!H114</f>
        <v>0</v>
      </c>
      <c r="I109" s="21">
        <f t="shared" si="3"/>
        <v>0</v>
      </c>
      <c r="K109" s="209"/>
      <c r="L109" s="209"/>
      <c r="M109" s="209"/>
      <c r="N109" s="209"/>
      <c r="O109" s="209"/>
      <c r="P109" s="209"/>
      <c r="Q109" s="209"/>
    </row>
    <row r="110" spans="1:17" x14ac:dyDescent="0.25">
      <c r="A110" s="18">
        <v>13090</v>
      </c>
      <c r="B110" s="200" t="s">
        <v>72</v>
      </c>
      <c r="C110" s="200"/>
      <c r="D110" s="200"/>
      <c r="E110" s="200"/>
      <c r="F110" s="200"/>
      <c r="G110" s="22">
        <v>500</v>
      </c>
      <c r="H110" s="7">
        <f>ARENA!H115</f>
        <v>0</v>
      </c>
      <c r="I110" s="21">
        <f t="shared" si="3"/>
        <v>0</v>
      </c>
      <c r="K110" s="209"/>
      <c r="L110" s="209"/>
      <c r="M110" s="209"/>
      <c r="N110" s="209"/>
      <c r="O110" s="209"/>
      <c r="P110" s="209"/>
      <c r="Q110" s="209"/>
    </row>
    <row r="111" spans="1:17" ht="15.75" x14ac:dyDescent="0.25">
      <c r="A111" s="27"/>
      <c r="B111" s="207" t="s">
        <v>125</v>
      </c>
      <c r="C111" s="207"/>
      <c r="D111" s="207"/>
      <c r="E111" s="207"/>
      <c r="F111" s="207"/>
      <c r="G111" s="24"/>
      <c r="H111" s="24" t="s">
        <v>6</v>
      </c>
      <c r="I111" s="17" t="s">
        <v>87</v>
      </c>
    </row>
    <row r="112" spans="1:17" s="10" customFormat="1" x14ac:dyDescent="0.25">
      <c r="A112" s="18">
        <v>12010</v>
      </c>
      <c r="B112" s="200" t="s">
        <v>126</v>
      </c>
      <c r="C112" s="200"/>
      <c r="D112" s="200"/>
      <c r="E112" s="200"/>
      <c r="F112" s="200"/>
      <c r="G112" s="22">
        <v>3000</v>
      </c>
      <c r="H112" s="7">
        <f>ARENA!H117</f>
        <v>0</v>
      </c>
      <c r="I112" s="21">
        <f t="shared" si="3"/>
        <v>0</v>
      </c>
    </row>
    <row r="113" spans="1:9" s="10" customFormat="1" ht="15.75" x14ac:dyDescent="0.25">
      <c r="A113" s="27"/>
      <c r="B113" s="207" t="s">
        <v>23</v>
      </c>
      <c r="C113" s="207"/>
      <c r="D113" s="207"/>
      <c r="E113" s="207"/>
      <c r="F113" s="207"/>
      <c r="G113" s="24"/>
      <c r="H113" s="24" t="s">
        <v>6</v>
      </c>
      <c r="I113" s="17" t="s">
        <v>87</v>
      </c>
    </row>
    <row r="114" spans="1:9" s="10" customFormat="1" x14ac:dyDescent="0.25">
      <c r="A114" s="18"/>
      <c r="B114" s="200"/>
      <c r="C114" s="200"/>
      <c r="D114" s="200"/>
      <c r="E114" s="200"/>
      <c r="F114" s="200"/>
      <c r="G114" s="21"/>
      <c r="H114" s="7">
        <f>ARENA!H119</f>
        <v>0</v>
      </c>
      <c r="I114" s="21">
        <f t="shared" si="3"/>
        <v>0</v>
      </c>
    </row>
    <row r="115" spans="1:9" s="10" customFormat="1" x14ac:dyDescent="0.25">
      <c r="A115" s="18"/>
      <c r="B115" s="200"/>
      <c r="C115" s="200"/>
      <c r="D115" s="200"/>
      <c r="E115" s="200"/>
      <c r="F115" s="200"/>
      <c r="G115" s="21"/>
      <c r="H115" s="7">
        <f>ARENA!H120</f>
        <v>0</v>
      </c>
      <c r="I115" s="21">
        <f t="shared" si="3"/>
        <v>0</v>
      </c>
    </row>
    <row r="116" spans="1:9" s="10" customFormat="1" x14ac:dyDescent="0.25">
      <c r="B116" s="32"/>
      <c r="C116" s="32"/>
      <c r="D116" s="32"/>
      <c r="E116" s="32"/>
      <c r="F116" s="32"/>
      <c r="G116" s="32"/>
      <c r="H116" s="34">
        <v>1</v>
      </c>
      <c r="I116" s="33">
        <f>SUBTOTAL(9,I15:I20,I22:I37,I39:I40,I42:I50,I52:I55,I57:I65,I67:I71,I73:I77,I79:I81,I83:I84,I86:I93,I95:I98,I100:I102,I106:I110,I112,I114:I115)</f>
        <v>0</v>
      </c>
    </row>
    <row r="117" spans="1:9" s="10" customFormat="1" x14ac:dyDescent="0.25">
      <c r="A117" s="214" t="s">
        <v>121</v>
      </c>
      <c r="B117" s="214"/>
      <c r="C117" s="214"/>
      <c r="D117" s="214"/>
      <c r="E117" s="214"/>
      <c r="F117" s="214"/>
      <c r="G117" s="214"/>
      <c r="H117" s="214"/>
      <c r="I117" s="214"/>
    </row>
    <row r="118" spans="1:9" s="10" customFormat="1" x14ac:dyDescent="0.25">
      <c r="A118" s="215" t="s">
        <v>123</v>
      </c>
      <c r="B118" s="215"/>
      <c r="C118" s="215"/>
      <c r="D118" s="215"/>
      <c r="E118" s="216" t="s">
        <v>124</v>
      </c>
      <c r="F118" s="216"/>
      <c r="G118" s="8"/>
      <c r="H118" s="9"/>
      <c r="I118" s="9"/>
    </row>
    <row r="119" spans="1:9" s="10" customFormat="1" x14ac:dyDescent="0.25">
      <c r="A119" s="211" t="s">
        <v>122</v>
      </c>
      <c r="B119" s="211"/>
      <c r="C119" s="211"/>
      <c r="D119" s="211"/>
      <c r="E119" s="212">
        <f>SUM(I15:I20)</f>
        <v>0</v>
      </c>
      <c r="F119" s="213"/>
      <c r="G119" s="8"/>
      <c r="H119" s="9"/>
      <c r="I119" s="9"/>
    </row>
    <row r="120" spans="1:9" s="10" customFormat="1" x14ac:dyDescent="0.25">
      <c r="A120" s="211" t="s">
        <v>128</v>
      </c>
      <c r="B120" s="211"/>
      <c r="C120" s="211"/>
      <c r="D120" s="211"/>
      <c r="E120" s="212">
        <f>SUM(I22:I37)</f>
        <v>0</v>
      </c>
      <c r="F120" s="213"/>
      <c r="G120" s="8"/>
      <c r="H120" s="9"/>
      <c r="I120" s="9"/>
    </row>
    <row r="121" spans="1:9" s="10" customFormat="1" x14ac:dyDescent="0.25">
      <c r="A121" s="211" t="s">
        <v>129</v>
      </c>
      <c r="B121" s="211"/>
      <c r="C121" s="211"/>
      <c r="D121" s="211"/>
      <c r="E121" s="212">
        <f>SUM(I39:I40)</f>
        <v>0</v>
      </c>
      <c r="F121" s="213"/>
      <c r="G121" s="8"/>
      <c r="H121" s="9"/>
      <c r="I121" s="9"/>
    </row>
    <row r="122" spans="1:9" s="10" customFormat="1" x14ac:dyDescent="0.25">
      <c r="A122" s="211" t="s">
        <v>130</v>
      </c>
      <c r="B122" s="211"/>
      <c r="C122" s="211"/>
      <c r="D122" s="211"/>
      <c r="E122" s="212">
        <f>SUM(I42:I50)</f>
        <v>0</v>
      </c>
      <c r="F122" s="213"/>
      <c r="G122" s="8"/>
      <c r="H122" s="9"/>
      <c r="I122" s="9"/>
    </row>
    <row r="123" spans="1:9" s="10" customFormat="1" x14ac:dyDescent="0.25">
      <c r="A123" s="211" t="s">
        <v>132</v>
      </c>
      <c r="B123" s="211"/>
      <c r="C123" s="211"/>
      <c r="D123" s="211"/>
      <c r="E123" s="212">
        <f>SUM(I52:I55)</f>
        <v>0</v>
      </c>
      <c r="F123" s="213"/>
      <c r="G123" s="8"/>
      <c r="H123" s="9"/>
      <c r="I123" s="9"/>
    </row>
    <row r="124" spans="1:9" s="10" customFormat="1" x14ac:dyDescent="0.25">
      <c r="A124" s="211" t="s">
        <v>133</v>
      </c>
      <c r="B124" s="211"/>
      <c r="C124" s="211"/>
      <c r="D124" s="211"/>
      <c r="E124" s="212">
        <f>SUM(I57:I65)</f>
        <v>0</v>
      </c>
      <c r="F124" s="213"/>
      <c r="G124" s="8"/>
      <c r="H124" s="9"/>
      <c r="I124" s="9"/>
    </row>
    <row r="125" spans="1:9" s="10" customFormat="1" x14ac:dyDescent="0.25">
      <c r="A125" s="211" t="s">
        <v>134</v>
      </c>
      <c r="B125" s="211"/>
      <c r="C125" s="211"/>
      <c r="D125" s="211"/>
      <c r="E125" s="212">
        <f>SUM(I67:I71)</f>
        <v>0</v>
      </c>
      <c r="F125" s="213"/>
      <c r="G125" s="8"/>
      <c r="H125" s="9"/>
      <c r="I125" s="9"/>
    </row>
    <row r="126" spans="1:9" s="10" customFormat="1" x14ac:dyDescent="0.25">
      <c r="A126" s="211" t="s">
        <v>135</v>
      </c>
      <c r="B126" s="211"/>
      <c r="C126" s="211"/>
      <c r="D126" s="211"/>
      <c r="E126" s="212">
        <f>SUM(I73:I77)</f>
        <v>0</v>
      </c>
      <c r="F126" s="213"/>
      <c r="G126" s="8"/>
      <c r="H126" s="9"/>
      <c r="I126" s="9"/>
    </row>
    <row r="127" spans="1:9" s="10" customFormat="1" x14ac:dyDescent="0.25">
      <c r="A127" s="211" t="s">
        <v>136</v>
      </c>
      <c r="B127" s="211"/>
      <c r="C127" s="211"/>
      <c r="D127" s="211"/>
      <c r="E127" s="212">
        <f>SUM(I79:I81)</f>
        <v>0</v>
      </c>
      <c r="F127" s="213"/>
      <c r="G127" s="8"/>
      <c r="H127" s="9"/>
      <c r="I127" s="9"/>
    </row>
    <row r="128" spans="1:9" s="10" customFormat="1" x14ac:dyDescent="0.25">
      <c r="A128" s="211" t="s">
        <v>137</v>
      </c>
      <c r="B128" s="211"/>
      <c r="C128" s="211"/>
      <c r="D128" s="211"/>
      <c r="E128" s="212">
        <f>SUM(I83:I84)</f>
        <v>0</v>
      </c>
      <c r="F128" s="213"/>
      <c r="G128" s="8"/>
      <c r="H128" s="9"/>
      <c r="I128" s="9"/>
    </row>
    <row r="129" spans="1:9" s="10" customFormat="1" x14ac:dyDescent="0.25">
      <c r="A129" s="211" t="s">
        <v>138</v>
      </c>
      <c r="B129" s="211"/>
      <c r="C129" s="211"/>
      <c r="D129" s="211"/>
      <c r="E129" s="212">
        <f>SUM(I86:I93)</f>
        <v>0</v>
      </c>
      <c r="F129" s="213"/>
      <c r="G129" s="8"/>
      <c r="H129" s="9"/>
      <c r="I129" s="9"/>
    </row>
    <row r="130" spans="1:9" s="10" customFormat="1" x14ac:dyDescent="0.25">
      <c r="A130" s="211" t="s">
        <v>139</v>
      </c>
      <c r="B130" s="211"/>
      <c r="C130" s="211"/>
      <c r="D130" s="211"/>
      <c r="E130" s="212">
        <f>SUM(I95:I98)</f>
        <v>0</v>
      </c>
      <c r="F130" s="213"/>
      <c r="G130" s="8"/>
      <c r="H130" s="9"/>
      <c r="I130" s="9"/>
    </row>
    <row r="131" spans="1:9" s="10" customFormat="1" x14ac:dyDescent="0.25">
      <c r="A131" s="211" t="s">
        <v>140</v>
      </c>
      <c r="B131" s="211"/>
      <c r="C131" s="211"/>
      <c r="D131" s="211"/>
      <c r="E131" s="212">
        <f>SUM(I100:I102)</f>
        <v>0</v>
      </c>
      <c r="F131" s="213"/>
      <c r="G131" s="8"/>
      <c r="H131" s="9"/>
      <c r="I131" s="9"/>
    </row>
    <row r="132" spans="1:9" s="10" customFormat="1" x14ac:dyDescent="0.25">
      <c r="A132" s="211" t="s">
        <v>141</v>
      </c>
      <c r="B132" s="211"/>
      <c r="C132" s="211"/>
      <c r="D132" s="211"/>
      <c r="E132" s="212">
        <f>SUM(I106:I110)</f>
        <v>0</v>
      </c>
      <c r="F132" s="213"/>
      <c r="G132" s="8"/>
      <c r="H132" s="9"/>
      <c r="I132" s="9"/>
    </row>
    <row r="133" spans="1:9" s="10" customFormat="1" x14ac:dyDescent="0.25">
      <c r="A133" s="211" t="s">
        <v>142</v>
      </c>
      <c r="B133" s="211"/>
      <c r="C133" s="211"/>
      <c r="D133" s="211"/>
      <c r="E133" s="212">
        <f>SUM(I112)</f>
        <v>0</v>
      </c>
      <c r="F133" s="213"/>
      <c r="G133" s="8"/>
      <c r="H133" s="9"/>
      <c r="I133" s="9"/>
    </row>
    <row r="134" spans="1:9" s="10" customFormat="1" x14ac:dyDescent="0.25">
      <c r="A134" s="211" t="s">
        <v>143</v>
      </c>
      <c r="B134" s="211"/>
      <c r="C134" s="211"/>
      <c r="D134" s="211"/>
      <c r="E134" s="212">
        <f>SUM(I114:I115)</f>
        <v>0</v>
      </c>
      <c r="F134" s="213"/>
      <c r="G134" s="8"/>
      <c r="H134" s="9"/>
      <c r="I134" s="9"/>
    </row>
    <row r="135" spans="1:9" s="10" customFormat="1" ht="15.75" x14ac:dyDescent="0.25">
      <c r="A135" s="211" t="s">
        <v>144</v>
      </c>
      <c r="B135" s="211"/>
      <c r="C135" s="211"/>
      <c r="D135" s="211"/>
      <c r="E135" s="222">
        <f>SUM(E119:F134)</f>
        <v>0</v>
      </c>
      <c r="F135" s="223"/>
      <c r="G135" s="8"/>
      <c r="H135" s="9"/>
      <c r="I135" s="9"/>
    </row>
    <row r="136" spans="1:9" s="10" customFormat="1" ht="15.75" x14ac:dyDescent="0.25">
      <c r="A136" s="211" t="s">
        <v>145</v>
      </c>
      <c r="B136" s="211"/>
      <c r="C136" s="211"/>
      <c r="D136" s="211"/>
      <c r="E136" s="222">
        <f>E135*0.25</f>
        <v>0</v>
      </c>
      <c r="F136" s="223"/>
      <c r="G136" s="8"/>
      <c r="H136" s="9"/>
      <c r="I136" s="9"/>
    </row>
    <row r="137" spans="1:9" s="10" customFormat="1" ht="15.75" x14ac:dyDescent="0.25">
      <c r="A137" s="211" t="s">
        <v>144</v>
      </c>
      <c r="B137" s="211"/>
      <c r="C137" s="211"/>
      <c r="D137" s="211"/>
      <c r="E137" s="222">
        <f>E135+E136</f>
        <v>0</v>
      </c>
      <c r="F137" s="223"/>
      <c r="G137" s="8"/>
      <c r="H137" s="9"/>
      <c r="I137" s="9"/>
    </row>
    <row r="138" spans="1:9" s="10" customFormat="1" ht="17.25" customHeight="1" x14ac:dyDescent="0.25">
      <c r="A138" s="8"/>
      <c r="B138" s="8"/>
      <c r="C138" s="8"/>
      <c r="D138" s="8"/>
      <c r="E138" s="8"/>
      <c r="F138" s="8"/>
      <c r="G138" s="8"/>
      <c r="H138" s="9"/>
      <c r="I138" s="9"/>
    </row>
    <row r="139" spans="1:9" s="10" customFormat="1" ht="20.25" customHeight="1" x14ac:dyDescent="0.25">
      <c r="A139" s="220" t="s">
        <v>115</v>
      </c>
      <c r="B139" s="220"/>
      <c r="C139" s="217">
        <f>C10</f>
        <v>0</v>
      </c>
      <c r="D139" s="217"/>
      <c r="E139" s="217"/>
      <c r="F139" s="8"/>
      <c r="G139" s="30" t="s">
        <v>146</v>
      </c>
      <c r="H139" s="219">
        <f>F9</f>
        <v>0</v>
      </c>
      <c r="I139" s="219"/>
    </row>
    <row r="140" spans="1:9" s="10" customFormat="1" ht="28.5" customHeight="1" x14ac:dyDescent="0.25">
      <c r="A140" s="221" t="s">
        <v>0</v>
      </c>
      <c r="B140" s="221"/>
      <c r="C140" s="217">
        <f>C9</f>
        <v>0</v>
      </c>
      <c r="D140" s="217"/>
      <c r="E140" s="217"/>
      <c r="F140" s="8"/>
      <c r="G140" s="30" t="s">
        <v>147</v>
      </c>
      <c r="H140" s="219">
        <f>H9</f>
        <v>0</v>
      </c>
      <c r="I140" s="219"/>
    </row>
    <row r="141" spans="1:9" s="10" customFormat="1" ht="19.5" customHeight="1" x14ac:dyDescent="0.25">
      <c r="A141" s="29" t="s">
        <v>119</v>
      </c>
      <c r="B141" s="217">
        <f>G10</f>
        <v>0</v>
      </c>
      <c r="C141" s="217"/>
      <c r="D141" s="217"/>
      <c r="E141" s="217"/>
      <c r="F141" s="8"/>
      <c r="G141" s="30" t="s">
        <v>150</v>
      </c>
      <c r="H141" s="218">
        <f ca="1">TODAY()</f>
        <v>44116</v>
      </c>
      <c r="I141" s="219"/>
    </row>
    <row r="143" spans="1:9" s="10" customFormat="1" x14ac:dyDescent="0.25">
      <c r="A143" s="31" t="s">
        <v>152</v>
      </c>
      <c r="B143" s="31"/>
      <c r="C143" s="31"/>
      <c r="D143" s="31"/>
      <c r="E143" s="8"/>
      <c r="F143" s="8"/>
      <c r="G143" s="8"/>
      <c r="H143" s="9"/>
      <c r="I143" s="9"/>
    </row>
  </sheetData>
  <sheetProtection insertRows="0"/>
  <protectedRanges>
    <protectedRange sqref="H39:H40 H112 H114:H116 H22:H37 H42:H50 H52:H55 H57:H65 H67:H71 H73:H77 H79:H81 H83:H84 H86:H93 H95:H98 H100:H102 H106:H110 H15:H20" name="Område2"/>
    <protectedRange sqref="C9 C10:E10 G10:I10 H11:I11 G12:I13 C11:F11 B12:D13" name="Område1"/>
  </protectedRanges>
  <autoFilter ref="A14:I137" xr:uid="{45768C09-F8E2-4397-B8FB-EDFF70269CF4}">
    <filterColumn colId="1" showButton="0"/>
    <filterColumn colId="2" showButton="0"/>
    <filterColumn colId="3" showButton="0"/>
    <filterColumn colId="4" showButton="0"/>
  </autoFilter>
  <mergeCells count="246">
    <mergeCell ref="B141:E141"/>
    <mergeCell ref="H141:I141"/>
    <mergeCell ref="A139:B139"/>
    <mergeCell ref="C139:E139"/>
    <mergeCell ref="H139:I139"/>
    <mergeCell ref="A140:B140"/>
    <mergeCell ref="C140:E140"/>
    <mergeCell ref="H140:I140"/>
    <mergeCell ref="A135:D135"/>
    <mergeCell ref="E135:F135"/>
    <mergeCell ref="A136:D136"/>
    <mergeCell ref="E136:F136"/>
    <mergeCell ref="A137:D137"/>
    <mergeCell ref="E137:F137"/>
    <mergeCell ref="A132:D132"/>
    <mergeCell ref="E132:F132"/>
    <mergeCell ref="A133:D133"/>
    <mergeCell ref="E133:F133"/>
    <mergeCell ref="A134:D134"/>
    <mergeCell ref="E134:F134"/>
    <mergeCell ref="A129:D129"/>
    <mergeCell ref="E129:F129"/>
    <mergeCell ref="A130:D130"/>
    <mergeCell ref="E130:F130"/>
    <mergeCell ref="A131:D131"/>
    <mergeCell ref="E131:F131"/>
    <mergeCell ref="A126:D126"/>
    <mergeCell ref="E126:F126"/>
    <mergeCell ref="A127:D127"/>
    <mergeCell ref="E127:F127"/>
    <mergeCell ref="A128:D128"/>
    <mergeCell ref="E128:F128"/>
    <mergeCell ref="A123:D123"/>
    <mergeCell ref="E123:F123"/>
    <mergeCell ref="A124:D124"/>
    <mergeCell ref="E124:F124"/>
    <mergeCell ref="A125:D125"/>
    <mergeCell ref="E125:F125"/>
    <mergeCell ref="A120:D120"/>
    <mergeCell ref="E120:F120"/>
    <mergeCell ref="A121:D121"/>
    <mergeCell ref="E121:F121"/>
    <mergeCell ref="A122:D122"/>
    <mergeCell ref="E122:F122"/>
    <mergeCell ref="B115:F115"/>
    <mergeCell ref="A117:I117"/>
    <mergeCell ref="A118:D118"/>
    <mergeCell ref="E118:F118"/>
    <mergeCell ref="A119:D119"/>
    <mergeCell ref="E119:F119"/>
    <mergeCell ref="B111:F111"/>
    <mergeCell ref="B112:F112"/>
    <mergeCell ref="B113:F113"/>
    <mergeCell ref="B114:F114"/>
    <mergeCell ref="B103:F103"/>
    <mergeCell ref="B104:F104"/>
    <mergeCell ref="A105:H105"/>
    <mergeCell ref="B106:F106"/>
    <mergeCell ref="B107:F107"/>
    <mergeCell ref="B108:F108"/>
    <mergeCell ref="B94:F94"/>
    <mergeCell ref="K94:Q110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9:F109"/>
    <mergeCell ref="B110:F110"/>
    <mergeCell ref="B85:F85"/>
    <mergeCell ref="B86:F86"/>
    <mergeCell ref="K86:K93"/>
    <mergeCell ref="L86:L93"/>
    <mergeCell ref="M86:M93"/>
    <mergeCell ref="N86:N93"/>
    <mergeCell ref="B78:F78"/>
    <mergeCell ref="K78:Q84"/>
    <mergeCell ref="B79:F79"/>
    <mergeCell ref="B80:F80"/>
    <mergeCell ref="B81:F81"/>
    <mergeCell ref="B82:F82"/>
    <mergeCell ref="B83:F83"/>
    <mergeCell ref="B84:F84"/>
    <mergeCell ref="O86:O93"/>
    <mergeCell ref="P86:P93"/>
    <mergeCell ref="Q86:Q93"/>
    <mergeCell ref="B87:F87"/>
    <mergeCell ref="B88:F88"/>
    <mergeCell ref="B89:F89"/>
    <mergeCell ref="B90:F90"/>
    <mergeCell ref="B91:F91"/>
    <mergeCell ref="B92:F92"/>
    <mergeCell ref="B93:F93"/>
    <mergeCell ref="O73:O77"/>
    <mergeCell ref="P73:P77"/>
    <mergeCell ref="Q73:Q77"/>
    <mergeCell ref="B74:F74"/>
    <mergeCell ref="B75:F75"/>
    <mergeCell ref="B76:F76"/>
    <mergeCell ref="B77:F77"/>
    <mergeCell ref="B72:F72"/>
    <mergeCell ref="K72:L72"/>
    <mergeCell ref="B73:F73"/>
    <mergeCell ref="K73:L77"/>
    <mergeCell ref="M73:M77"/>
    <mergeCell ref="N73:N77"/>
    <mergeCell ref="Q57:Q65"/>
    <mergeCell ref="B58:F58"/>
    <mergeCell ref="B59:F59"/>
    <mergeCell ref="B60:F60"/>
    <mergeCell ref="B61:F61"/>
    <mergeCell ref="B62:F62"/>
    <mergeCell ref="B63:F63"/>
    <mergeCell ref="B64:F64"/>
    <mergeCell ref="O67:O71"/>
    <mergeCell ref="P67:P71"/>
    <mergeCell ref="Q67:Q71"/>
    <mergeCell ref="B68:F68"/>
    <mergeCell ref="B69:F69"/>
    <mergeCell ref="B70:F70"/>
    <mergeCell ref="B71:F71"/>
    <mergeCell ref="B66:F66"/>
    <mergeCell ref="B67:F67"/>
    <mergeCell ref="K67:K71"/>
    <mergeCell ref="L67:L71"/>
    <mergeCell ref="M67:M71"/>
    <mergeCell ref="N67:N71"/>
    <mergeCell ref="B56:F56"/>
    <mergeCell ref="B57:F57"/>
    <mergeCell ref="K57:K65"/>
    <mergeCell ref="L57:L65"/>
    <mergeCell ref="M57:M65"/>
    <mergeCell ref="N57:N65"/>
    <mergeCell ref="B65:F65"/>
    <mergeCell ref="O51:O55"/>
    <mergeCell ref="P51:P55"/>
    <mergeCell ref="O57:O65"/>
    <mergeCell ref="P57:P65"/>
    <mergeCell ref="Q51:Q55"/>
    <mergeCell ref="B52:F52"/>
    <mergeCell ref="B53:F53"/>
    <mergeCell ref="B54:F54"/>
    <mergeCell ref="B55:F55"/>
    <mergeCell ref="B50:F50"/>
    <mergeCell ref="B51:F51"/>
    <mergeCell ref="K51:K55"/>
    <mergeCell ref="L51:L55"/>
    <mergeCell ref="M51:M55"/>
    <mergeCell ref="N51:N55"/>
    <mergeCell ref="O45:O49"/>
    <mergeCell ref="P45:P49"/>
    <mergeCell ref="Q45:Q49"/>
    <mergeCell ref="B46:F46"/>
    <mergeCell ref="B47:F47"/>
    <mergeCell ref="B48:F48"/>
    <mergeCell ref="B49:F49"/>
    <mergeCell ref="B44:F44"/>
    <mergeCell ref="B45:F45"/>
    <mergeCell ref="K45:K49"/>
    <mergeCell ref="L45:L49"/>
    <mergeCell ref="M45:M49"/>
    <mergeCell ref="N45:N49"/>
    <mergeCell ref="O39:O43"/>
    <mergeCell ref="P39:P43"/>
    <mergeCell ref="Q39:Q43"/>
    <mergeCell ref="B40:F40"/>
    <mergeCell ref="B41:F41"/>
    <mergeCell ref="B42:F42"/>
    <mergeCell ref="B43:F43"/>
    <mergeCell ref="B38:F38"/>
    <mergeCell ref="B39:F39"/>
    <mergeCell ref="K39:K43"/>
    <mergeCell ref="L39:L43"/>
    <mergeCell ref="M39:M43"/>
    <mergeCell ref="N39:N43"/>
    <mergeCell ref="B33:F33"/>
    <mergeCell ref="K33:Q35"/>
    <mergeCell ref="B34:F34"/>
    <mergeCell ref="B35:F35"/>
    <mergeCell ref="B36:F36"/>
    <mergeCell ref="B37:F37"/>
    <mergeCell ref="O28:O32"/>
    <mergeCell ref="P28:P32"/>
    <mergeCell ref="Q28:Q32"/>
    <mergeCell ref="B29:F29"/>
    <mergeCell ref="B30:F30"/>
    <mergeCell ref="B31:F31"/>
    <mergeCell ref="B32:F32"/>
    <mergeCell ref="B27:F27"/>
    <mergeCell ref="B28:F28"/>
    <mergeCell ref="K28:K32"/>
    <mergeCell ref="L28:L32"/>
    <mergeCell ref="M28:M32"/>
    <mergeCell ref="N28:N32"/>
    <mergeCell ref="M22:M26"/>
    <mergeCell ref="N22:N26"/>
    <mergeCell ref="O22:O26"/>
    <mergeCell ref="P22:P26"/>
    <mergeCell ref="Q22:Q26"/>
    <mergeCell ref="B23:F23"/>
    <mergeCell ref="B24:F24"/>
    <mergeCell ref="B25:F25"/>
    <mergeCell ref="B26:F26"/>
    <mergeCell ref="B19:F19"/>
    <mergeCell ref="B20:F20"/>
    <mergeCell ref="B21:F21"/>
    <mergeCell ref="B22:F22"/>
    <mergeCell ref="K22:K26"/>
    <mergeCell ref="L22:L26"/>
    <mergeCell ref="L15:L20"/>
    <mergeCell ref="M15:M20"/>
    <mergeCell ref="N15:N20"/>
    <mergeCell ref="O15:O20"/>
    <mergeCell ref="P15:P20"/>
    <mergeCell ref="Q15:Q20"/>
    <mergeCell ref="B13:D13"/>
    <mergeCell ref="E13:F13"/>
    <mergeCell ref="G13:I13"/>
    <mergeCell ref="B14:F14"/>
    <mergeCell ref="B15:F15"/>
    <mergeCell ref="K15:K20"/>
    <mergeCell ref="B16:F16"/>
    <mergeCell ref="B17:F17"/>
    <mergeCell ref="B18:F18"/>
    <mergeCell ref="B12:D12"/>
    <mergeCell ref="E12:F12"/>
    <mergeCell ref="G12:I12"/>
    <mergeCell ref="A8:I8"/>
    <mergeCell ref="A9:B9"/>
    <mergeCell ref="D9:E9"/>
    <mergeCell ref="H9:I9"/>
    <mergeCell ref="A10:B10"/>
    <mergeCell ref="C10:E10"/>
    <mergeCell ref="G10:I10"/>
    <mergeCell ref="A4:E4"/>
    <mergeCell ref="A5:C5"/>
    <mergeCell ref="G5:H5"/>
    <mergeCell ref="G6:H6"/>
    <mergeCell ref="B7:F7"/>
    <mergeCell ref="G7:I7"/>
    <mergeCell ref="A11:B11"/>
    <mergeCell ref="C11:F11"/>
    <mergeCell ref="H11:I11"/>
  </mergeCells>
  <hyperlinks>
    <hyperlink ref="A5" r:id="rId1" xr:uid="{B5F66F01-F14F-432C-AF9F-343C3215CF70}"/>
  </hyperlinks>
  <pageMargins left="0.51181102362204722" right="0.11811023622047245" top="7.874015748031496E-2" bottom="3.937007874015748E-2" header="0.59055118110236227" footer="0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F3564-E682-46BD-9596-E3AE40EC290C}">
  <dimension ref="A1:S144"/>
  <sheetViews>
    <sheetView topLeftCell="A6" workbookViewId="0">
      <selection activeCell="H14" sqref="H1:H1048576"/>
    </sheetView>
  </sheetViews>
  <sheetFormatPr defaultColWidth="9.140625" defaultRowHeight="15" x14ac:dyDescent="0.25"/>
  <cols>
    <col min="1" max="2" width="9.140625" style="8"/>
    <col min="3" max="3" width="11" style="8" customWidth="1"/>
    <col min="4" max="5" width="9.140625" style="8"/>
    <col min="6" max="6" width="11.28515625" style="8" customWidth="1"/>
    <col min="7" max="7" width="9.7109375" style="8" hidden="1" customWidth="1"/>
    <col min="8" max="8" width="9.140625" style="41"/>
    <col min="9" max="9" width="0" style="9" hidden="1" customWidth="1"/>
    <col min="10" max="10" width="2.5703125" style="10" customWidth="1"/>
    <col min="11" max="17" width="16.42578125" style="8" hidden="1" customWidth="1"/>
    <col min="18" max="19" width="23.5703125" style="8" hidden="1" customWidth="1"/>
    <col min="20" max="20" width="0" style="8" hidden="1" customWidth="1"/>
    <col min="21" max="16384" width="9.140625" style="8"/>
  </cols>
  <sheetData>
    <row r="1" spans="1:17" hidden="1" x14ac:dyDescent="0.25"/>
    <row r="2" spans="1:17" hidden="1" x14ac:dyDescent="0.25"/>
    <row r="3" spans="1:17" hidden="1" x14ac:dyDescent="0.25"/>
    <row r="4" spans="1:17" hidden="1" x14ac:dyDescent="0.25">
      <c r="A4" s="179" t="s">
        <v>73</v>
      </c>
      <c r="B4" s="179"/>
      <c r="C4" s="179"/>
      <c r="D4" s="179"/>
      <c r="E4" s="179"/>
    </row>
    <row r="5" spans="1:17" hidden="1" x14ac:dyDescent="0.25">
      <c r="A5" s="180" t="s">
        <v>24</v>
      </c>
      <c r="B5" s="180"/>
      <c r="C5" s="180"/>
      <c r="D5" s="11"/>
      <c r="G5" s="181" t="s">
        <v>114</v>
      </c>
      <c r="H5" s="181"/>
    </row>
    <row r="6" spans="1:17" x14ac:dyDescent="0.25">
      <c r="G6" s="228">
        <f>ARENA!G6</f>
        <v>44467</v>
      </c>
      <c r="H6" s="228"/>
    </row>
    <row r="7" spans="1:17" ht="18.75" x14ac:dyDescent="0.25">
      <c r="A7" s="5"/>
      <c r="B7" s="183" t="s">
        <v>154</v>
      </c>
      <c r="C7" s="183"/>
      <c r="D7" s="183"/>
      <c r="E7" s="183"/>
      <c r="F7" s="183"/>
      <c r="G7" s="184" t="s">
        <v>151</v>
      </c>
      <c r="H7" s="184"/>
      <c r="I7" s="184"/>
    </row>
    <row r="8" spans="1:17" ht="15.75" customHeight="1" x14ac:dyDescent="0.25">
      <c r="A8" s="189" t="str">
        <f>ARENA!A8</f>
        <v>Svenska Demensdagarna 12-13 oktober 2021</v>
      </c>
      <c r="B8" s="189"/>
      <c r="C8" s="189"/>
      <c r="D8" s="189"/>
      <c r="E8" s="189"/>
      <c r="F8" s="189"/>
      <c r="G8" s="189"/>
      <c r="H8" s="189"/>
      <c r="I8" s="189"/>
    </row>
    <row r="9" spans="1:17" ht="25.5" customHeight="1" x14ac:dyDescent="0.25">
      <c r="A9" s="190" t="s">
        <v>0</v>
      </c>
      <c r="B9" s="190"/>
      <c r="C9" s="6">
        <f>ARENA!C9</f>
        <v>0</v>
      </c>
      <c r="D9" s="191" t="s">
        <v>112</v>
      </c>
      <c r="E9" s="191"/>
      <c r="F9" s="6"/>
      <c r="G9" s="13" t="s">
        <v>113</v>
      </c>
      <c r="H9" s="192"/>
      <c r="I9" s="192"/>
    </row>
    <row r="10" spans="1:17" ht="21" customHeight="1" x14ac:dyDescent="0.25">
      <c r="A10" s="193" t="s">
        <v>115</v>
      </c>
      <c r="B10" s="193"/>
      <c r="C10" s="194">
        <f>ARENA!C10</f>
        <v>0</v>
      </c>
      <c r="D10" s="194"/>
      <c r="E10" s="194"/>
      <c r="F10" s="14" t="s">
        <v>119</v>
      </c>
      <c r="G10" s="186">
        <f>ARENA!G10</f>
        <v>0</v>
      </c>
      <c r="H10" s="186"/>
      <c r="I10" s="186"/>
    </row>
    <row r="11" spans="1:17" ht="6" hidden="1" customHeight="1" x14ac:dyDescent="0.25">
      <c r="A11" s="229" t="s">
        <v>116</v>
      </c>
      <c r="B11" s="229"/>
      <c r="C11" s="227">
        <f>ARENA!C11</f>
        <v>0</v>
      </c>
      <c r="D11" s="227"/>
      <c r="E11" s="227"/>
      <c r="F11" s="227"/>
      <c r="G11" s="35" t="s">
        <v>120</v>
      </c>
      <c r="H11" s="227">
        <f>ARENA!H11</f>
        <v>0</v>
      </c>
      <c r="I11" s="227"/>
    </row>
    <row r="12" spans="1:17" ht="6.75" hidden="1" customHeight="1" x14ac:dyDescent="0.25">
      <c r="A12" s="36" t="s">
        <v>1</v>
      </c>
      <c r="B12" s="227">
        <f>ARENA!B12</f>
        <v>0</v>
      </c>
      <c r="C12" s="227"/>
      <c r="D12" s="227"/>
      <c r="E12" s="225" t="s">
        <v>117</v>
      </c>
      <c r="F12" s="226"/>
      <c r="G12" s="227">
        <f>ARENA!G12</f>
        <v>0</v>
      </c>
      <c r="H12" s="227"/>
      <c r="I12" s="227"/>
    </row>
    <row r="13" spans="1:17" ht="6.75" hidden="1" customHeight="1" x14ac:dyDescent="0.25">
      <c r="A13" s="36" t="s">
        <v>2</v>
      </c>
      <c r="B13" s="224">
        <f>ARENA!B13</f>
        <v>0</v>
      </c>
      <c r="C13" s="224"/>
      <c r="D13" s="224"/>
      <c r="E13" s="225" t="s">
        <v>118</v>
      </c>
      <c r="F13" s="226"/>
      <c r="G13" s="227">
        <f>ARENA!G13</f>
        <v>0</v>
      </c>
      <c r="H13" s="227"/>
      <c r="I13" s="227"/>
    </row>
    <row r="14" spans="1:17" x14ac:dyDescent="0.25">
      <c r="A14" s="16" t="s">
        <v>3</v>
      </c>
      <c r="B14" s="195" t="s">
        <v>4</v>
      </c>
      <c r="C14" s="195"/>
      <c r="D14" s="195"/>
      <c r="E14" s="195"/>
      <c r="F14" s="195"/>
      <c r="G14" s="37" t="s">
        <v>5</v>
      </c>
      <c r="H14" s="17" t="s">
        <v>74</v>
      </c>
      <c r="I14" s="17" t="s">
        <v>87</v>
      </c>
      <c r="K14" s="17">
        <v>13101</v>
      </c>
      <c r="L14" s="17">
        <v>13001</v>
      </c>
      <c r="M14" s="17">
        <v>13003</v>
      </c>
      <c r="N14" s="17">
        <v>13004</v>
      </c>
      <c r="O14" s="17">
        <v>13005</v>
      </c>
      <c r="P14" s="17">
        <v>13006</v>
      </c>
      <c r="Q14" s="17">
        <v>13009</v>
      </c>
    </row>
    <row r="15" spans="1:17" ht="46.5" customHeight="1" x14ac:dyDescent="0.25">
      <c r="A15" s="18">
        <v>13101</v>
      </c>
      <c r="B15" s="196" t="s">
        <v>97</v>
      </c>
      <c r="C15" s="196"/>
      <c r="D15" s="196"/>
      <c r="E15" s="196"/>
      <c r="F15" s="196"/>
      <c r="G15" s="38">
        <v>109</v>
      </c>
      <c r="H15" s="42">
        <f>ARENA!H15</f>
        <v>0</v>
      </c>
      <c r="I15" s="20">
        <f>G15*H15</f>
        <v>0</v>
      </c>
      <c r="K15" s="197"/>
      <c r="L15" s="199"/>
      <c r="M15" s="199"/>
      <c r="N15" s="199"/>
      <c r="O15" s="199"/>
      <c r="P15" s="199"/>
      <c r="Q15" s="199"/>
    </row>
    <row r="16" spans="1:17" ht="15.75" customHeight="1" x14ac:dyDescent="0.25">
      <c r="A16" s="18">
        <v>13001</v>
      </c>
      <c r="B16" s="198" t="s">
        <v>75</v>
      </c>
      <c r="C16" s="198"/>
      <c r="D16" s="198"/>
      <c r="E16" s="198"/>
      <c r="F16" s="198"/>
      <c r="G16" s="38">
        <v>90</v>
      </c>
      <c r="H16" s="42">
        <f>ARENA!H16</f>
        <v>0</v>
      </c>
      <c r="I16" s="21">
        <f t="shared" ref="I16:I35" si="0">G16*H16</f>
        <v>0</v>
      </c>
      <c r="K16" s="197"/>
      <c r="L16" s="199"/>
      <c r="M16" s="199"/>
      <c r="N16" s="199"/>
      <c r="O16" s="199"/>
      <c r="P16" s="199"/>
      <c r="Q16" s="199"/>
    </row>
    <row r="17" spans="1:17" ht="15.75" customHeight="1" x14ac:dyDescent="0.25">
      <c r="A17" s="18">
        <v>13003</v>
      </c>
      <c r="B17" s="198" t="s">
        <v>76</v>
      </c>
      <c r="C17" s="198"/>
      <c r="D17" s="198"/>
      <c r="E17" s="198"/>
      <c r="F17" s="198"/>
      <c r="G17" s="38">
        <v>90</v>
      </c>
      <c r="H17" s="42">
        <f>ARENA!H17</f>
        <v>0</v>
      </c>
      <c r="I17" s="21">
        <f t="shared" si="0"/>
        <v>0</v>
      </c>
      <c r="K17" s="197"/>
      <c r="L17" s="199"/>
      <c r="M17" s="199"/>
      <c r="N17" s="199"/>
      <c r="O17" s="199"/>
      <c r="P17" s="199"/>
      <c r="Q17" s="199"/>
    </row>
    <row r="18" spans="1:17" ht="15.75" customHeight="1" x14ac:dyDescent="0.25">
      <c r="A18" s="18">
        <v>13004</v>
      </c>
      <c r="B18" s="198" t="s">
        <v>77</v>
      </c>
      <c r="C18" s="198"/>
      <c r="D18" s="198"/>
      <c r="E18" s="198"/>
      <c r="F18" s="198"/>
      <c r="G18" s="38">
        <v>90</v>
      </c>
      <c r="H18" s="42" t="e">
        <f>ARENA!#REF!</f>
        <v>#REF!</v>
      </c>
      <c r="I18" s="21" t="e">
        <f t="shared" si="0"/>
        <v>#REF!</v>
      </c>
      <c r="K18" s="197"/>
      <c r="L18" s="199"/>
      <c r="M18" s="199"/>
      <c r="N18" s="199"/>
      <c r="O18" s="199"/>
      <c r="P18" s="199"/>
      <c r="Q18" s="199"/>
    </row>
    <row r="19" spans="1:17" ht="15.75" customHeight="1" x14ac:dyDescent="0.25">
      <c r="A19" s="18">
        <v>13005</v>
      </c>
      <c r="B19" s="198" t="s">
        <v>78</v>
      </c>
      <c r="C19" s="198"/>
      <c r="D19" s="198"/>
      <c r="E19" s="198"/>
      <c r="F19" s="198"/>
      <c r="G19" s="38">
        <v>90</v>
      </c>
      <c r="H19" s="42">
        <f>ARENA!H18</f>
        <v>0</v>
      </c>
      <c r="I19" s="21">
        <f t="shared" si="0"/>
        <v>0</v>
      </c>
      <c r="K19" s="197"/>
      <c r="L19" s="199"/>
      <c r="M19" s="199"/>
      <c r="N19" s="199"/>
      <c r="O19" s="199"/>
      <c r="P19" s="199"/>
      <c r="Q19" s="199"/>
    </row>
    <row r="20" spans="1:17" ht="15.75" customHeight="1" x14ac:dyDescent="0.25">
      <c r="A20" s="18">
        <v>13006</v>
      </c>
      <c r="B20" s="198" t="s">
        <v>79</v>
      </c>
      <c r="C20" s="198"/>
      <c r="D20" s="198"/>
      <c r="E20" s="198"/>
      <c r="F20" s="198"/>
      <c r="G20" s="38">
        <v>90</v>
      </c>
      <c r="H20" s="42">
        <f>ARENA!H19</f>
        <v>0</v>
      </c>
      <c r="I20" s="21">
        <f t="shared" si="0"/>
        <v>0</v>
      </c>
      <c r="K20" s="197"/>
      <c r="L20" s="199"/>
      <c r="M20" s="199"/>
      <c r="N20" s="199"/>
      <c r="O20" s="199"/>
      <c r="P20" s="199"/>
      <c r="Q20" s="199"/>
    </row>
    <row r="21" spans="1:17" ht="15" customHeight="1" x14ac:dyDescent="0.25">
      <c r="A21" s="18">
        <v>13009</v>
      </c>
      <c r="B21" s="198" t="s">
        <v>80</v>
      </c>
      <c r="C21" s="198"/>
      <c r="D21" s="198"/>
      <c r="E21" s="198"/>
      <c r="F21" s="198"/>
      <c r="G21" s="38">
        <v>90</v>
      </c>
      <c r="H21" s="42">
        <f>ARENA!H20</f>
        <v>0</v>
      </c>
      <c r="I21" s="21">
        <f t="shared" si="0"/>
        <v>0</v>
      </c>
      <c r="K21" s="197"/>
      <c r="L21" s="199"/>
      <c r="M21" s="199"/>
      <c r="N21" s="199"/>
      <c r="O21" s="199"/>
      <c r="P21" s="199"/>
      <c r="Q21" s="199"/>
    </row>
    <row r="22" spans="1:17" x14ac:dyDescent="0.25">
      <c r="A22" s="16" t="s">
        <v>3</v>
      </c>
      <c r="B22" s="195" t="s">
        <v>127</v>
      </c>
      <c r="C22" s="195"/>
      <c r="D22" s="195"/>
      <c r="E22" s="195"/>
      <c r="F22" s="195"/>
      <c r="G22" s="37" t="s">
        <v>5</v>
      </c>
      <c r="H22" s="17" t="s">
        <v>74</v>
      </c>
      <c r="I22" s="17" t="s">
        <v>87</v>
      </c>
      <c r="K22" s="17">
        <v>14201</v>
      </c>
      <c r="L22" s="17">
        <v>14203</v>
      </c>
      <c r="M22" s="17">
        <v>14216</v>
      </c>
      <c r="N22" s="17">
        <v>14224</v>
      </c>
      <c r="O22" s="17">
        <v>14204</v>
      </c>
      <c r="P22" s="17">
        <v>14221</v>
      </c>
      <c r="Q22" s="17">
        <v>14223</v>
      </c>
    </row>
    <row r="23" spans="1:17" x14ac:dyDescent="0.25">
      <c r="A23" s="18">
        <v>14201</v>
      </c>
      <c r="B23" s="200" t="s">
        <v>28</v>
      </c>
      <c r="C23" s="200"/>
      <c r="D23" s="200"/>
      <c r="E23" s="200"/>
      <c r="F23" s="200"/>
      <c r="G23" s="39">
        <v>130</v>
      </c>
      <c r="H23" s="42">
        <f>ARENA!H22</f>
        <v>0</v>
      </c>
      <c r="I23" s="21">
        <f t="shared" si="0"/>
        <v>0</v>
      </c>
      <c r="K23" s="199"/>
      <c r="L23" s="199"/>
      <c r="M23" s="199"/>
      <c r="N23" s="199"/>
      <c r="O23" s="199"/>
      <c r="P23" s="199"/>
      <c r="Q23" s="199"/>
    </row>
    <row r="24" spans="1:17" x14ac:dyDescent="0.25">
      <c r="A24" s="18">
        <v>14202</v>
      </c>
      <c r="B24" s="200" t="s">
        <v>29</v>
      </c>
      <c r="C24" s="200"/>
      <c r="D24" s="200"/>
      <c r="E24" s="200"/>
      <c r="F24" s="200"/>
      <c r="G24" s="39">
        <v>140</v>
      </c>
      <c r="H24" s="42">
        <f>ARENA!H23</f>
        <v>0</v>
      </c>
      <c r="I24" s="21">
        <f t="shared" si="0"/>
        <v>0</v>
      </c>
      <c r="K24" s="199"/>
      <c r="L24" s="199"/>
      <c r="M24" s="199"/>
      <c r="N24" s="199"/>
      <c r="O24" s="199"/>
      <c r="P24" s="199"/>
      <c r="Q24" s="199"/>
    </row>
    <row r="25" spans="1:17" x14ac:dyDescent="0.25">
      <c r="A25" s="18">
        <v>14203</v>
      </c>
      <c r="B25" s="200" t="s">
        <v>30</v>
      </c>
      <c r="C25" s="200"/>
      <c r="D25" s="200"/>
      <c r="E25" s="200"/>
      <c r="F25" s="200"/>
      <c r="G25" s="39">
        <v>430</v>
      </c>
      <c r="H25" s="42">
        <f>ARENA!H24</f>
        <v>0</v>
      </c>
      <c r="I25" s="21">
        <f t="shared" si="0"/>
        <v>0</v>
      </c>
      <c r="K25" s="199"/>
      <c r="L25" s="199"/>
      <c r="M25" s="199"/>
      <c r="N25" s="199"/>
      <c r="O25" s="199"/>
      <c r="P25" s="199"/>
      <c r="Q25" s="199"/>
    </row>
    <row r="26" spans="1:17" x14ac:dyDescent="0.25">
      <c r="A26" s="18">
        <v>14215</v>
      </c>
      <c r="B26" s="200" t="s">
        <v>36</v>
      </c>
      <c r="C26" s="200"/>
      <c r="D26" s="200"/>
      <c r="E26" s="200"/>
      <c r="F26" s="200"/>
      <c r="G26" s="38">
        <v>350</v>
      </c>
      <c r="H26" s="42">
        <f>ARENA!H25</f>
        <v>0</v>
      </c>
      <c r="I26" s="21">
        <f t="shared" si="0"/>
        <v>0</v>
      </c>
      <c r="K26" s="199"/>
      <c r="L26" s="199"/>
      <c r="M26" s="199"/>
      <c r="N26" s="199"/>
      <c r="O26" s="199"/>
      <c r="P26" s="199"/>
      <c r="Q26" s="199"/>
    </row>
    <row r="27" spans="1:17" x14ac:dyDescent="0.25">
      <c r="A27" s="18">
        <v>14216</v>
      </c>
      <c r="B27" s="200" t="s">
        <v>82</v>
      </c>
      <c r="C27" s="200"/>
      <c r="D27" s="200"/>
      <c r="E27" s="200"/>
      <c r="F27" s="200"/>
      <c r="G27" s="38">
        <v>430</v>
      </c>
      <c r="H27" s="42">
        <f>ARENA!H26</f>
        <v>0</v>
      </c>
      <c r="I27" s="21">
        <f t="shared" si="0"/>
        <v>0</v>
      </c>
      <c r="K27" s="199"/>
      <c r="L27" s="199"/>
      <c r="M27" s="199"/>
      <c r="N27" s="199"/>
      <c r="O27" s="199"/>
      <c r="P27" s="199"/>
      <c r="Q27" s="199"/>
    </row>
    <row r="28" spans="1:17" x14ac:dyDescent="0.25">
      <c r="A28" s="18">
        <v>14217</v>
      </c>
      <c r="B28" s="200" t="s">
        <v>83</v>
      </c>
      <c r="C28" s="200"/>
      <c r="D28" s="200"/>
      <c r="E28" s="200"/>
      <c r="F28" s="200"/>
      <c r="G28" s="38">
        <v>430</v>
      </c>
      <c r="H28" s="42">
        <f>ARENA!H27</f>
        <v>0</v>
      </c>
      <c r="I28" s="21">
        <f t="shared" si="0"/>
        <v>0</v>
      </c>
      <c r="K28" s="17">
        <v>14202</v>
      </c>
      <c r="L28" s="17">
        <v>14215</v>
      </c>
      <c r="M28" s="17">
        <v>14217</v>
      </c>
      <c r="N28" s="17">
        <v>14308</v>
      </c>
      <c r="O28" s="17">
        <v>14318</v>
      </c>
      <c r="P28" s="17">
        <v>14222</v>
      </c>
      <c r="Q28" s="17">
        <v>14214</v>
      </c>
    </row>
    <row r="29" spans="1:17" x14ac:dyDescent="0.25">
      <c r="A29" s="18">
        <v>14224</v>
      </c>
      <c r="B29" s="200" t="s">
        <v>84</v>
      </c>
      <c r="C29" s="200"/>
      <c r="D29" s="200"/>
      <c r="E29" s="200"/>
      <c r="F29" s="200"/>
      <c r="G29" s="38">
        <v>400</v>
      </c>
      <c r="H29" s="42">
        <f>ARENA!H28</f>
        <v>0</v>
      </c>
      <c r="I29" s="21">
        <f t="shared" si="0"/>
        <v>0</v>
      </c>
      <c r="K29" s="199"/>
      <c r="L29" s="199"/>
      <c r="M29" s="199"/>
      <c r="N29" s="199"/>
      <c r="O29" s="199"/>
      <c r="P29" s="199"/>
      <c r="Q29" s="199"/>
    </row>
    <row r="30" spans="1:17" x14ac:dyDescent="0.25">
      <c r="A30" s="18">
        <v>14308</v>
      </c>
      <c r="B30" s="200" t="s">
        <v>85</v>
      </c>
      <c r="C30" s="200"/>
      <c r="D30" s="200"/>
      <c r="E30" s="200"/>
      <c r="F30" s="200"/>
      <c r="G30" s="39">
        <v>640</v>
      </c>
      <c r="H30" s="42">
        <f>ARENA!H29</f>
        <v>0</v>
      </c>
      <c r="I30" s="21">
        <f t="shared" si="0"/>
        <v>0</v>
      </c>
      <c r="K30" s="199"/>
      <c r="L30" s="199"/>
      <c r="M30" s="199"/>
      <c r="N30" s="199"/>
      <c r="O30" s="199"/>
      <c r="P30" s="199"/>
      <c r="Q30" s="199"/>
    </row>
    <row r="31" spans="1:17" x14ac:dyDescent="0.25">
      <c r="A31" s="18">
        <v>14204</v>
      </c>
      <c r="B31" s="200" t="s">
        <v>31</v>
      </c>
      <c r="C31" s="200"/>
      <c r="D31" s="200"/>
      <c r="E31" s="200"/>
      <c r="F31" s="200"/>
      <c r="G31" s="39">
        <v>330</v>
      </c>
      <c r="H31" s="42">
        <f>ARENA!H30</f>
        <v>0</v>
      </c>
      <c r="I31" s="21">
        <f t="shared" si="0"/>
        <v>0</v>
      </c>
      <c r="K31" s="199"/>
      <c r="L31" s="199"/>
      <c r="M31" s="199"/>
      <c r="N31" s="199"/>
      <c r="O31" s="199"/>
      <c r="P31" s="199"/>
      <c r="Q31" s="199"/>
    </row>
    <row r="32" spans="1:17" x14ac:dyDescent="0.25">
      <c r="A32" s="12">
        <v>14318</v>
      </c>
      <c r="B32" s="204" t="s">
        <v>81</v>
      </c>
      <c r="C32" s="204"/>
      <c r="D32" s="204"/>
      <c r="E32" s="204"/>
      <c r="F32" s="204"/>
      <c r="G32" s="38">
        <v>395</v>
      </c>
      <c r="H32" s="42">
        <f>ARENA!H31</f>
        <v>0</v>
      </c>
      <c r="I32" s="21">
        <f t="shared" si="0"/>
        <v>0</v>
      </c>
      <c r="K32" s="199"/>
      <c r="L32" s="199"/>
      <c r="M32" s="199"/>
      <c r="N32" s="199"/>
      <c r="O32" s="199"/>
      <c r="P32" s="199"/>
      <c r="Q32" s="199"/>
    </row>
    <row r="33" spans="1:18" x14ac:dyDescent="0.25">
      <c r="A33" s="18">
        <v>14221</v>
      </c>
      <c r="B33" s="200" t="s">
        <v>34</v>
      </c>
      <c r="C33" s="200"/>
      <c r="D33" s="200"/>
      <c r="E33" s="200"/>
      <c r="F33" s="200"/>
      <c r="G33" s="38">
        <v>250</v>
      </c>
      <c r="H33" s="42">
        <f>ARENA!H32</f>
        <v>0</v>
      </c>
      <c r="I33" s="21">
        <f t="shared" si="0"/>
        <v>0</v>
      </c>
      <c r="K33" s="199"/>
      <c r="L33" s="199"/>
      <c r="M33" s="199"/>
      <c r="N33" s="199"/>
      <c r="O33" s="199"/>
      <c r="P33" s="199"/>
      <c r="Q33" s="199"/>
    </row>
    <row r="34" spans="1:18" x14ac:dyDescent="0.25">
      <c r="A34" s="18">
        <v>14222</v>
      </c>
      <c r="B34" s="200" t="s">
        <v>35</v>
      </c>
      <c r="C34" s="200"/>
      <c r="D34" s="200"/>
      <c r="E34" s="200"/>
      <c r="F34" s="200"/>
      <c r="G34" s="38">
        <v>350</v>
      </c>
      <c r="H34" s="42">
        <f>ARENA!H33</f>
        <v>0</v>
      </c>
      <c r="I34" s="21">
        <f t="shared" si="0"/>
        <v>0</v>
      </c>
      <c r="K34" s="199"/>
      <c r="L34" s="199"/>
      <c r="M34" s="199"/>
      <c r="N34" s="199"/>
      <c r="O34" s="199"/>
      <c r="P34" s="199"/>
      <c r="Q34" s="199"/>
    </row>
    <row r="35" spans="1:18" x14ac:dyDescent="0.25">
      <c r="A35" s="12">
        <v>14223</v>
      </c>
      <c r="B35" s="200" t="s">
        <v>86</v>
      </c>
      <c r="C35" s="200"/>
      <c r="D35" s="200"/>
      <c r="E35" s="200"/>
      <c r="F35" s="200"/>
      <c r="G35" s="38">
        <v>180</v>
      </c>
      <c r="H35" s="42">
        <f>ARENA!H34</f>
        <v>0</v>
      </c>
      <c r="I35" s="21">
        <f t="shared" si="0"/>
        <v>0</v>
      </c>
      <c r="K35" s="199"/>
      <c r="L35" s="199"/>
      <c r="M35" s="199"/>
      <c r="N35" s="199"/>
      <c r="O35" s="199"/>
      <c r="P35" s="199"/>
      <c r="Q35" s="199"/>
    </row>
    <row r="36" spans="1:18" x14ac:dyDescent="0.25">
      <c r="A36" s="12">
        <v>14214</v>
      </c>
      <c r="B36" s="200" t="s">
        <v>96</v>
      </c>
      <c r="C36" s="200"/>
      <c r="D36" s="200"/>
      <c r="E36" s="200"/>
      <c r="F36" s="200"/>
      <c r="G36" s="38">
        <v>200</v>
      </c>
      <c r="H36" s="42">
        <f>ARENA!H35</f>
        <v>0</v>
      </c>
      <c r="I36" s="21">
        <f>G36*H36</f>
        <v>0</v>
      </c>
      <c r="K36" s="199"/>
      <c r="L36" s="199"/>
      <c r="M36" s="199"/>
      <c r="N36" s="199"/>
      <c r="O36" s="199"/>
      <c r="P36" s="199"/>
      <c r="Q36" s="199"/>
    </row>
    <row r="37" spans="1:18" x14ac:dyDescent="0.25">
      <c r="A37" s="12">
        <v>12024</v>
      </c>
      <c r="B37" s="201" t="s">
        <v>148</v>
      </c>
      <c r="C37" s="202"/>
      <c r="D37" s="202"/>
      <c r="E37" s="202"/>
      <c r="F37" s="203"/>
      <c r="G37" s="38">
        <v>65</v>
      </c>
      <c r="H37" s="42">
        <f>ARENA!H36</f>
        <v>0</v>
      </c>
      <c r="I37" s="21">
        <f>G37*H37</f>
        <v>0</v>
      </c>
      <c r="K37" s="7"/>
      <c r="L37" s="7"/>
      <c r="M37" s="7"/>
      <c r="N37" s="7"/>
      <c r="O37" s="7"/>
      <c r="P37" s="7"/>
      <c r="Q37" s="7"/>
    </row>
    <row r="38" spans="1:18" x14ac:dyDescent="0.25">
      <c r="A38" s="12">
        <v>12021</v>
      </c>
      <c r="B38" s="201" t="s">
        <v>149</v>
      </c>
      <c r="C38" s="202"/>
      <c r="D38" s="202"/>
      <c r="E38" s="202"/>
      <c r="F38" s="203"/>
      <c r="G38" s="38">
        <v>85</v>
      </c>
      <c r="H38" s="42">
        <f>ARENA!H37</f>
        <v>0</v>
      </c>
      <c r="I38" s="21">
        <f>G38*H38</f>
        <v>0</v>
      </c>
      <c r="K38" s="7"/>
      <c r="L38" s="7"/>
      <c r="M38" s="7"/>
      <c r="N38" s="7"/>
      <c r="O38" s="7"/>
      <c r="P38" s="7"/>
      <c r="Q38" s="7"/>
    </row>
    <row r="39" spans="1:18" x14ac:dyDescent="0.25">
      <c r="A39" s="16" t="s">
        <v>3</v>
      </c>
      <c r="B39" s="195" t="s">
        <v>88</v>
      </c>
      <c r="C39" s="195"/>
      <c r="D39" s="195"/>
      <c r="E39" s="195"/>
      <c r="F39" s="195"/>
      <c r="G39" s="37" t="s">
        <v>5</v>
      </c>
      <c r="H39" s="17" t="s">
        <v>74</v>
      </c>
      <c r="I39" s="17" t="s">
        <v>87</v>
      </c>
      <c r="K39" s="17">
        <v>14007</v>
      </c>
      <c r="L39" s="17">
        <v>14033</v>
      </c>
      <c r="M39" s="17">
        <v>14307</v>
      </c>
      <c r="N39" s="17">
        <v>14304</v>
      </c>
      <c r="O39" s="17">
        <v>14301</v>
      </c>
      <c r="P39" s="17">
        <v>14300</v>
      </c>
      <c r="Q39" s="17">
        <v>14302</v>
      </c>
    </row>
    <row r="40" spans="1:18" x14ac:dyDescent="0.25">
      <c r="A40" s="18">
        <v>14007</v>
      </c>
      <c r="B40" s="205" t="s">
        <v>32</v>
      </c>
      <c r="C40" s="205"/>
      <c r="D40" s="205"/>
      <c r="E40" s="205"/>
      <c r="F40" s="205"/>
      <c r="G40" s="38">
        <v>950</v>
      </c>
      <c r="H40" s="42">
        <f>ARENA!H39</f>
        <v>0</v>
      </c>
      <c r="I40" s="21">
        <f>G40*H40</f>
        <v>0</v>
      </c>
      <c r="K40" s="199"/>
      <c r="L40" s="199"/>
      <c r="M40" s="199"/>
      <c r="N40" s="199"/>
      <c r="O40" s="199"/>
      <c r="P40" s="199"/>
      <c r="Q40" s="199"/>
    </row>
    <row r="41" spans="1:18" x14ac:dyDescent="0.25">
      <c r="A41" s="18">
        <v>14033</v>
      </c>
      <c r="B41" s="205" t="s">
        <v>33</v>
      </c>
      <c r="C41" s="205"/>
      <c r="D41" s="205"/>
      <c r="E41" s="205"/>
      <c r="F41" s="205"/>
      <c r="G41" s="38">
        <v>950</v>
      </c>
      <c r="H41" s="42">
        <f>ARENA!H40</f>
        <v>0</v>
      </c>
      <c r="I41" s="21">
        <f>G41*H41</f>
        <v>0</v>
      </c>
      <c r="K41" s="199"/>
      <c r="L41" s="199"/>
      <c r="M41" s="199"/>
      <c r="N41" s="199"/>
      <c r="O41" s="199"/>
      <c r="P41" s="199"/>
      <c r="Q41" s="199"/>
    </row>
    <row r="42" spans="1:18" x14ac:dyDescent="0.25">
      <c r="A42" s="16" t="s">
        <v>3</v>
      </c>
      <c r="B42" s="195" t="s">
        <v>93</v>
      </c>
      <c r="C42" s="195"/>
      <c r="D42" s="195"/>
      <c r="E42" s="195"/>
      <c r="F42" s="195"/>
      <c r="G42" s="37" t="s">
        <v>5</v>
      </c>
      <c r="H42" s="17" t="s">
        <v>74</v>
      </c>
      <c r="I42" s="17" t="s">
        <v>87</v>
      </c>
      <c r="K42" s="199"/>
      <c r="L42" s="199"/>
      <c r="M42" s="199"/>
      <c r="N42" s="199"/>
      <c r="O42" s="199"/>
      <c r="P42" s="199"/>
      <c r="Q42" s="199"/>
    </row>
    <row r="43" spans="1:18" x14ac:dyDescent="0.25">
      <c r="A43" s="18">
        <v>14307</v>
      </c>
      <c r="B43" s="205" t="s">
        <v>25</v>
      </c>
      <c r="C43" s="205"/>
      <c r="D43" s="205"/>
      <c r="E43" s="205"/>
      <c r="F43" s="205"/>
      <c r="G43" s="38">
        <v>140</v>
      </c>
      <c r="H43" s="42">
        <f>ARENA!H42</f>
        <v>0</v>
      </c>
      <c r="I43" s="21">
        <f t="shared" ref="I43:I48" si="1">G43*H43</f>
        <v>0</v>
      </c>
      <c r="K43" s="199"/>
      <c r="L43" s="199"/>
      <c r="M43" s="199"/>
      <c r="N43" s="199"/>
      <c r="O43" s="199"/>
      <c r="P43" s="199"/>
      <c r="Q43" s="199"/>
    </row>
    <row r="44" spans="1:18" x14ac:dyDescent="0.25">
      <c r="A44" s="18">
        <v>14304</v>
      </c>
      <c r="B44" s="205" t="s">
        <v>90</v>
      </c>
      <c r="C44" s="205"/>
      <c r="D44" s="205"/>
      <c r="E44" s="205"/>
      <c r="F44" s="205"/>
      <c r="G44" s="38">
        <v>140</v>
      </c>
      <c r="H44" s="42">
        <f>ARENA!H43</f>
        <v>0</v>
      </c>
      <c r="I44" s="21">
        <f t="shared" si="1"/>
        <v>0</v>
      </c>
      <c r="K44" s="199"/>
      <c r="L44" s="199"/>
      <c r="M44" s="199"/>
      <c r="N44" s="199"/>
      <c r="O44" s="199"/>
      <c r="P44" s="199"/>
      <c r="Q44" s="199"/>
    </row>
    <row r="45" spans="1:18" x14ac:dyDescent="0.25">
      <c r="A45" s="18">
        <v>14305</v>
      </c>
      <c r="B45" s="205" t="s">
        <v>26</v>
      </c>
      <c r="C45" s="205"/>
      <c r="D45" s="205"/>
      <c r="E45" s="205"/>
      <c r="F45" s="205"/>
      <c r="G45" s="38">
        <v>280</v>
      </c>
      <c r="H45" s="42">
        <f>ARENA!H44</f>
        <v>0</v>
      </c>
      <c r="I45" s="21">
        <f t="shared" si="1"/>
        <v>0</v>
      </c>
      <c r="K45" s="17">
        <v>14509</v>
      </c>
      <c r="L45" s="17"/>
      <c r="M45" s="17"/>
      <c r="N45" s="17"/>
      <c r="O45" s="17"/>
      <c r="P45" s="17"/>
      <c r="Q45" s="17"/>
    </row>
    <row r="46" spans="1:18" x14ac:dyDescent="0.25">
      <c r="A46" s="18">
        <v>14301</v>
      </c>
      <c r="B46" s="205" t="s">
        <v>27</v>
      </c>
      <c r="C46" s="205"/>
      <c r="D46" s="205"/>
      <c r="E46" s="205"/>
      <c r="F46" s="205"/>
      <c r="G46" s="38">
        <v>495</v>
      </c>
      <c r="H46" s="42">
        <f>ARENA!H46</f>
        <v>0</v>
      </c>
      <c r="I46" s="21">
        <f t="shared" si="1"/>
        <v>0</v>
      </c>
      <c r="K46" s="199"/>
      <c r="L46" s="199"/>
      <c r="M46" s="199"/>
      <c r="N46" s="199"/>
      <c r="O46" s="199"/>
      <c r="P46" s="199"/>
      <c r="Q46" s="199"/>
    </row>
    <row r="47" spans="1:18" x14ac:dyDescent="0.25">
      <c r="A47" s="12">
        <v>14300</v>
      </c>
      <c r="B47" s="205" t="s">
        <v>94</v>
      </c>
      <c r="C47" s="205"/>
      <c r="D47" s="205"/>
      <c r="E47" s="205"/>
      <c r="F47" s="205"/>
      <c r="G47" s="38">
        <v>495</v>
      </c>
      <c r="H47" s="42">
        <f>ARENA!H47</f>
        <v>0</v>
      </c>
      <c r="I47" s="21">
        <f t="shared" si="1"/>
        <v>0</v>
      </c>
      <c r="K47" s="199"/>
      <c r="L47" s="199"/>
      <c r="M47" s="199"/>
      <c r="N47" s="199"/>
      <c r="O47" s="199"/>
      <c r="P47" s="199"/>
      <c r="Q47" s="199"/>
      <c r="R47" s="23"/>
    </row>
    <row r="48" spans="1:18" x14ac:dyDescent="0.25">
      <c r="A48" s="12">
        <v>14302</v>
      </c>
      <c r="B48" s="205" t="s">
        <v>89</v>
      </c>
      <c r="C48" s="205"/>
      <c r="D48" s="205"/>
      <c r="E48" s="205"/>
      <c r="F48" s="205"/>
      <c r="G48" s="38">
        <v>595</v>
      </c>
      <c r="H48" s="42">
        <f>ARENA!H48</f>
        <v>0</v>
      </c>
      <c r="I48" s="21">
        <f t="shared" si="1"/>
        <v>0</v>
      </c>
      <c r="K48" s="199"/>
      <c r="L48" s="199"/>
      <c r="M48" s="199"/>
      <c r="N48" s="199"/>
      <c r="O48" s="199"/>
      <c r="P48" s="199"/>
      <c r="Q48" s="199"/>
    </row>
    <row r="49" spans="1:17" x14ac:dyDescent="0.25">
      <c r="A49" s="12" t="s">
        <v>91</v>
      </c>
      <c r="B49" s="205" t="s">
        <v>92</v>
      </c>
      <c r="C49" s="205"/>
      <c r="D49" s="205"/>
      <c r="E49" s="205"/>
      <c r="F49" s="205"/>
      <c r="G49" s="38">
        <v>595</v>
      </c>
      <c r="H49" s="42">
        <f>ARENA!H49</f>
        <v>0</v>
      </c>
      <c r="I49" s="21">
        <f>G49*H49</f>
        <v>0</v>
      </c>
      <c r="K49" s="199"/>
      <c r="L49" s="199"/>
      <c r="M49" s="199"/>
      <c r="N49" s="199"/>
      <c r="O49" s="199"/>
      <c r="P49" s="199"/>
      <c r="Q49" s="199"/>
    </row>
    <row r="50" spans="1:17" x14ac:dyDescent="0.25">
      <c r="A50" s="12">
        <v>14509</v>
      </c>
      <c r="B50" s="205" t="s">
        <v>95</v>
      </c>
      <c r="C50" s="205"/>
      <c r="D50" s="205"/>
      <c r="E50" s="205"/>
      <c r="F50" s="205"/>
      <c r="G50" s="38">
        <v>800</v>
      </c>
      <c r="H50" s="42">
        <f>ARENA!H50</f>
        <v>0</v>
      </c>
      <c r="I50" s="21">
        <f>G50*H50</f>
        <v>0</v>
      </c>
      <c r="K50" s="199"/>
      <c r="L50" s="199"/>
      <c r="M50" s="199"/>
      <c r="N50" s="199"/>
      <c r="O50" s="199"/>
      <c r="P50" s="199"/>
      <c r="Q50" s="199"/>
    </row>
    <row r="51" spans="1:17" x14ac:dyDescent="0.25">
      <c r="A51" s="12">
        <v>14511</v>
      </c>
      <c r="B51" s="205" t="s">
        <v>153</v>
      </c>
      <c r="C51" s="205"/>
      <c r="D51" s="205"/>
      <c r="E51" s="205"/>
      <c r="F51" s="205"/>
      <c r="G51" s="38">
        <v>800</v>
      </c>
      <c r="H51" s="42">
        <f>ARENA!H51</f>
        <v>0</v>
      </c>
      <c r="I51" s="21">
        <f t="shared" ref="I51:I103" si="2">G51*H51</f>
        <v>0</v>
      </c>
      <c r="K51" s="17">
        <v>14003</v>
      </c>
      <c r="L51" s="17">
        <v>17200</v>
      </c>
      <c r="M51" s="17">
        <v>15020</v>
      </c>
      <c r="N51" s="17">
        <v>15030</v>
      </c>
      <c r="O51" s="17"/>
      <c r="P51" s="17"/>
      <c r="Q51" s="17"/>
    </row>
    <row r="52" spans="1:17" ht="15.75" x14ac:dyDescent="0.25">
      <c r="A52" s="16" t="s">
        <v>3</v>
      </c>
      <c r="B52" s="207" t="s">
        <v>131</v>
      </c>
      <c r="C52" s="207"/>
      <c r="D52" s="207"/>
      <c r="E52" s="207"/>
      <c r="F52" s="207"/>
      <c r="G52" s="40" t="s">
        <v>5</v>
      </c>
      <c r="H52" s="24" t="s">
        <v>6</v>
      </c>
      <c r="I52" s="17" t="s">
        <v>87</v>
      </c>
      <c r="K52" s="199"/>
      <c r="L52" s="199"/>
      <c r="M52" s="199"/>
      <c r="N52" s="199"/>
      <c r="O52" s="199"/>
      <c r="P52" s="199"/>
      <c r="Q52" s="199"/>
    </row>
    <row r="53" spans="1:17" x14ac:dyDescent="0.25">
      <c r="A53" s="18">
        <v>14003</v>
      </c>
      <c r="B53" s="200" t="s">
        <v>37</v>
      </c>
      <c r="C53" s="200"/>
      <c r="D53" s="200"/>
      <c r="E53" s="200"/>
      <c r="F53" s="200"/>
      <c r="G53" s="39">
        <v>535</v>
      </c>
      <c r="H53" s="42">
        <f>ARENA!H53</f>
        <v>0</v>
      </c>
      <c r="I53" s="21">
        <f t="shared" si="2"/>
        <v>0</v>
      </c>
      <c r="K53" s="199"/>
      <c r="L53" s="199"/>
      <c r="M53" s="199"/>
      <c r="N53" s="199"/>
      <c r="O53" s="199"/>
      <c r="P53" s="199"/>
      <c r="Q53" s="199"/>
    </row>
    <row r="54" spans="1:17" x14ac:dyDescent="0.25">
      <c r="A54" s="18">
        <v>17200</v>
      </c>
      <c r="B54" s="200" t="s">
        <v>38</v>
      </c>
      <c r="C54" s="200"/>
      <c r="D54" s="200"/>
      <c r="E54" s="200"/>
      <c r="F54" s="200"/>
      <c r="G54" s="39">
        <v>390</v>
      </c>
      <c r="H54" s="42">
        <f>ARENA!H54</f>
        <v>0</v>
      </c>
      <c r="I54" s="21">
        <f t="shared" si="2"/>
        <v>0</v>
      </c>
      <c r="K54" s="199"/>
      <c r="L54" s="199"/>
      <c r="M54" s="199"/>
      <c r="N54" s="199"/>
      <c r="O54" s="199"/>
      <c r="P54" s="199"/>
      <c r="Q54" s="199"/>
    </row>
    <row r="55" spans="1:17" x14ac:dyDescent="0.25">
      <c r="A55" s="18">
        <v>15020</v>
      </c>
      <c r="B55" s="200" t="s">
        <v>98</v>
      </c>
      <c r="C55" s="200"/>
      <c r="D55" s="200"/>
      <c r="E55" s="200"/>
      <c r="F55" s="200"/>
      <c r="G55" s="39">
        <v>995</v>
      </c>
      <c r="H55" s="42">
        <f>ARENA!H55</f>
        <v>0</v>
      </c>
      <c r="I55" s="21">
        <f t="shared" si="2"/>
        <v>0</v>
      </c>
      <c r="K55" s="199"/>
      <c r="L55" s="199"/>
      <c r="M55" s="199"/>
      <c r="N55" s="199"/>
      <c r="O55" s="199"/>
      <c r="P55" s="199"/>
      <c r="Q55" s="199"/>
    </row>
    <row r="56" spans="1:17" x14ac:dyDescent="0.25">
      <c r="A56" s="18">
        <v>15030</v>
      </c>
      <c r="B56" s="206" t="s">
        <v>39</v>
      </c>
      <c r="C56" s="206"/>
      <c r="D56" s="206"/>
      <c r="E56" s="206"/>
      <c r="F56" s="206"/>
      <c r="G56" s="39">
        <v>995</v>
      </c>
      <c r="H56" s="42">
        <f>ARENA!H56</f>
        <v>0</v>
      </c>
      <c r="I56" s="21">
        <f t="shared" si="2"/>
        <v>0</v>
      </c>
      <c r="K56" s="199"/>
      <c r="L56" s="199"/>
      <c r="M56" s="199"/>
      <c r="N56" s="199"/>
      <c r="O56" s="199"/>
      <c r="P56" s="199"/>
      <c r="Q56" s="199"/>
    </row>
    <row r="57" spans="1:17" ht="15.75" x14ac:dyDescent="0.25">
      <c r="A57" s="16" t="s">
        <v>3</v>
      </c>
      <c r="B57" s="207" t="s">
        <v>8</v>
      </c>
      <c r="C57" s="207"/>
      <c r="D57" s="207"/>
      <c r="E57" s="207"/>
      <c r="F57" s="207"/>
      <c r="G57" s="40" t="s">
        <v>5</v>
      </c>
      <c r="H57" s="24" t="s">
        <v>6</v>
      </c>
      <c r="I57" s="17" t="s">
        <v>87</v>
      </c>
      <c r="K57" s="17">
        <v>18101</v>
      </c>
      <c r="L57" s="17">
        <v>18120</v>
      </c>
      <c r="M57" s="17">
        <v>18117</v>
      </c>
      <c r="N57" s="17">
        <v>18121</v>
      </c>
      <c r="O57" s="17">
        <v>18105</v>
      </c>
      <c r="P57" s="17">
        <v>18115</v>
      </c>
      <c r="Q57" s="17"/>
    </row>
    <row r="58" spans="1:17" x14ac:dyDescent="0.25">
      <c r="A58" s="18">
        <v>18101</v>
      </c>
      <c r="B58" s="200" t="s">
        <v>40</v>
      </c>
      <c r="C58" s="200"/>
      <c r="D58" s="200"/>
      <c r="E58" s="200"/>
      <c r="F58" s="200"/>
      <c r="G58" s="39">
        <v>235</v>
      </c>
      <c r="H58" s="42">
        <f>ARENA!H60</f>
        <v>0</v>
      </c>
      <c r="I58" s="21">
        <f t="shared" si="2"/>
        <v>0</v>
      </c>
      <c r="K58" s="199"/>
      <c r="L58" s="199"/>
      <c r="M58" s="199"/>
      <c r="N58" s="199"/>
      <c r="O58" s="199"/>
      <c r="P58" s="199"/>
      <c r="Q58" s="199"/>
    </row>
    <row r="59" spans="1:17" x14ac:dyDescent="0.25">
      <c r="A59" s="18">
        <v>12104</v>
      </c>
      <c r="B59" s="206" t="s">
        <v>41</v>
      </c>
      <c r="C59" s="206"/>
      <c r="D59" s="206"/>
      <c r="E59" s="206"/>
      <c r="F59" s="206"/>
      <c r="G59" s="39">
        <v>1500</v>
      </c>
      <c r="H59" s="42">
        <f>ARENA!H61</f>
        <v>0</v>
      </c>
      <c r="I59" s="21">
        <f t="shared" si="2"/>
        <v>0</v>
      </c>
      <c r="K59" s="199"/>
      <c r="L59" s="199"/>
      <c r="M59" s="199"/>
      <c r="N59" s="199"/>
      <c r="O59" s="199"/>
      <c r="P59" s="199"/>
      <c r="Q59" s="199"/>
    </row>
    <row r="60" spans="1:17" x14ac:dyDescent="0.25">
      <c r="A60" s="18">
        <v>12108</v>
      </c>
      <c r="B60" s="206" t="s">
        <v>42</v>
      </c>
      <c r="C60" s="206"/>
      <c r="D60" s="206"/>
      <c r="E60" s="206"/>
      <c r="F60" s="206"/>
      <c r="G60" s="39">
        <v>1500</v>
      </c>
      <c r="H60" s="42">
        <f>ARENA!H62</f>
        <v>0</v>
      </c>
      <c r="I60" s="21">
        <f t="shared" si="2"/>
        <v>0</v>
      </c>
      <c r="K60" s="199"/>
      <c r="L60" s="199"/>
      <c r="M60" s="199"/>
      <c r="N60" s="199"/>
      <c r="O60" s="199"/>
      <c r="P60" s="199"/>
      <c r="Q60" s="199"/>
    </row>
    <row r="61" spans="1:17" x14ac:dyDescent="0.25">
      <c r="A61" s="18">
        <v>12113</v>
      </c>
      <c r="B61" s="206" t="s">
        <v>105</v>
      </c>
      <c r="C61" s="206"/>
      <c r="D61" s="206"/>
      <c r="E61" s="206"/>
      <c r="F61" s="206"/>
      <c r="G61" s="39">
        <v>2000</v>
      </c>
      <c r="H61" s="42">
        <f>ARENA!H63</f>
        <v>0</v>
      </c>
      <c r="I61" s="21">
        <f t="shared" si="2"/>
        <v>0</v>
      </c>
      <c r="K61" s="199"/>
      <c r="L61" s="199"/>
      <c r="M61" s="199"/>
      <c r="N61" s="199"/>
      <c r="O61" s="199"/>
      <c r="P61" s="199"/>
      <c r="Q61" s="199"/>
    </row>
    <row r="62" spans="1:17" x14ac:dyDescent="0.25">
      <c r="A62" s="18">
        <v>18120</v>
      </c>
      <c r="B62" s="200" t="s">
        <v>43</v>
      </c>
      <c r="C62" s="200"/>
      <c r="D62" s="200"/>
      <c r="E62" s="200"/>
      <c r="F62" s="200"/>
      <c r="G62" s="39">
        <v>975</v>
      </c>
      <c r="H62" s="42">
        <f>ARENA!H64</f>
        <v>0</v>
      </c>
      <c r="I62" s="21">
        <f t="shared" si="2"/>
        <v>0</v>
      </c>
      <c r="K62" s="199"/>
      <c r="L62" s="199"/>
      <c r="M62" s="199"/>
      <c r="N62" s="199"/>
      <c r="O62" s="199"/>
      <c r="P62" s="199"/>
      <c r="Q62" s="199"/>
    </row>
    <row r="63" spans="1:17" x14ac:dyDescent="0.25">
      <c r="A63" s="18">
        <v>18117</v>
      </c>
      <c r="B63" s="200" t="s">
        <v>44</v>
      </c>
      <c r="C63" s="200"/>
      <c r="D63" s="200"/>
      <c r="E63" s="200"/>
      <c r="F63" s="200"/>
      <c r="G63" s="39">
        <v>300</v>
      </c>
      <c r="H63" s="42">
        <f>ARENA!H65</f>
        <v>0</v>
      </c>
      <c r="I63" s="21">
        <f t="shared" si="2"/>
        <v>0</v>
      </c>
      <c r="K63" s="199"/>
      <c r="L63" s="199"/>
      <c r="M63" s="199"/>
      <c r="N63" s="199"/>
      <c r="O63" s="199"/>
      <c r="P63" s="199"/>
      <c r="Q63" s="199"/>
    </row>
    <row r="64" spans="1:17" x14ac:dyDescent="0.25">
      <c r="A64" s="18">
        <v>18121</v>
      </c>
      <c r="B64" s="200" t="s">
        <v>45</v>
      </c>
      <c r="C64" s="200"/>
      <c r="D64" s="200"/>
      <c r="E64" s="200"/>
      <c r="F64" s="200"/>
      <c r="G64" s="39">
        <v>795</v>
      </c>
      <c r="H64" s="42">
        <f>ARENA!H66</f>
        <v>0</v>
      </c>
      <c r="I64" s="21">
        <f t="shared" si="2"/>
        <v>0</v>
      </c>
      <c r="K64" s="199"/>
      <c r="L64" s="199"/>
      <c r="M64" s="199"/>
      <c r="N64" s="199"/>
      <c r="O64" s="199"/>
      <c r="P64" s="199"/>
      <c r="Q64" s="199"/>
    </row>
    <row r="65" spans="1:17" x14ac:dyDescent="0.25">
      <c r="A65" s="18">
        <v>18105</v>
      </c>
      <c r="B65" s="200" t="s">
        <v>99</v>
      </c>
      <c r="C65" s="200"/>
      <c r="D65" s="200"/>
      <c r="E65" s="200"/>
      <c r="F65" s="200"/>
      <c r="G65" s="39">
        <v>350</v>
      </c>
      <c r="H65" s="42">
        <f>ARENA!H67</f>
        <v>0</v>
      </c>
      <c r="I65" s="21">
        <f t="shared" si="2"/>
        <v>0</v>
      </c>
      <c r="K65" s="199"/>
      <c r="L65" s="199"/>
      <c r="M65" s="199"/>
      <c r="N65" s="199"/>
      <c r="O65" s="199"/>
      <c r="P65" s="199"/>
      <c r="Q65" s="199"/>
    </row>
    <row r="66" spans="1:17" x14ac:dyDescent="0.25">
      <c r="A66" s="18">
        <v>18115</v>
      </c>
      <c r="B66" s="200" t="s">
        <v>46</v>
      </c>
      <c r="C66" s="200"/>
      <c r="D66" s="200"/>
      <c r="E66" s="200"/>
      <c r="F66" s="200"/>
      <c r="G66" s="39">
        <v>640</v>
      </c>
      <c r="H66" s="42">
        <f>ARENA!H68</f>
        <v>0</v>
      </c>
      <c r="I66" s="21">
        <f t="shared" si="2"/>
        <v>0</v>
      </c>
      <c r="K66" s="199"/>
      <c r="L66" s="199"/>
      <c r="M66" s="199"/>
      <c r="N66" s="199"/>
      <c r="O66" s="199"/>
      <c r="P66" s="199"/>
      <c r="Q66" s="199"/>
    </row>
    <row r="67" spans="1:17" ht="15.75" x14ac:dyDescent="0.25">
      <c r="A67" s="16" t="s">
        <v>3</v>
      </c>
      <c r="B67" s="207" t="s">
        <v>9</v>
      </c>
      <c r="C67" s="207"/>
      <c r="D67" s="207"/>
      <c r="E67" s="207"/>
      <c r="F67" s="207"/>
      <c r="G67" s="40" t="s">
        <v>5</v>
      </c>
      <c r="H67" s="24" t="s">
        <v>6</v>
      </c>
      <c r="I67" s="17" t="s">
        <v>87</v>
      </c>
      <c r="K67" s="17" t="s">
        <v>101</v>
      </c>
      <c r="L67" s="17" t="s">
        <v>100</v>
      </c>
      <c r="M67" s="17">
        <v>19002</v>
      </c>
      <c r="N67" s="17"/>
      <c r="O67" s="17"/>
      <c r="P67" s="17"/>
      <c r="Q67" s="17"/>
    </row>
    <row r="68" spans="1:17" x14ac:dyDescent="0.25">
      <c r="A68" s="25">
        <v>14105</v>
      </c>
      <c r="B68" s="208" t="s">
        <v>102</v>
      </c>
      <c r="C68" s="208"/>
      <c r="D68" s="208"/>
      <c r="E68" s="208"/>
      <c r="F68" s="208"/>
      <c r="G68" s="39">
        <v>1200</v>
      </c>
      <c r="H68" s="42">
        <f>ARENA!H70</f>
        <v>0</v>
      </c>
      <c r="I68" s="21">
        <f t="shared" si="2"/>
        <v>0</v>
      </c>
      <c r="K68" s="199"/>
      <c r="L68" s="199"/>
      <c r="M68" s="199"/>
      <c r="N68" s="199"/>
      <c r="O68" s="199"/>
      <c r="P68" s="199"/>
      <c r="Q68" s="199"/>
    </row>
    <row r="69" spans="1:17" x14ac:dyDescent="0.25">
      <c r="A69" s="25">
        <v>14110</v>
      </c>
      <c r="B69" s="208" t="s">
        <v>103</v>
      </c>
      <c r="C69" s="208"/>
      <c r="D69" s="208"/>
      <c r="E69" s="208"/>
      <c r="F69" s="208"/>
      <c r="G69" s="39">
        <v>1800</v>
      </c>
      <c r="H69" s="42">
        <f>ARENA!H71</f>
        <v>0</v>
      </c>
      <c r="I69" s="21">
        <f t="shared" si="2"/>
        <v>0</v>
      </c>
      <c r="K69" s="199"/>
      <c r="L69" s="199"/>
      <c r="M69" s="199"/>
      <c r="N69" s="199"/>
      <c r="O69" s="199"/>
      <c r="P69" s="199"/>
      <c r="Q69" s="199"/>
    </row>
    <row r="70" spans="1:17" ht="15" customHeight="1" x14ac:dyDescent="0.25">
      <c r="A70" s="25">
        <v>14108</v>
      </c>
      <c r="B70" s="196" t="s">
        <v>47</v>
      </c>
      <c r="C70" s="196"/>
      <c r="D70" s="196"/>
      <c r="E70" s="196"/>
      <c r="F70" s="196"/>
      <c r="G70" s="39">
        <v>2500</v>
      </c>
      <c r="H70" s="42">
        <f>ARENA!H72</f>
        <v>0</v>
      </c>
      <c r="I70" s="21">
        <f t="shared" si="2"/>
        <v>0</v>
      </c>
      <c r="K70" s="199"/>
      <c r="L70" s="199"/>
      <c r="M70" s="199"/>
      <c r="N70" s="199"/>
      <c r="O70" s="199"/>
      <c r="P70" s="199"/>
      <c r="Q70" s="199"/>
    </row>
    <row r="71" spans="1:17" ht="15" customHeight="1" x14ac:dyDescent="0.25">
      <c r="A71" s="25">
        <v>14113</v>
      </c>
      <c r="B71" s="196" t="s">
        <v>48</v>
      </c>
      <c r="C71" s="196"/>
      <c r="D71" s="196"/>
      <c r="E71" s="196"/>
      <c r="F71" s="196"/>
      <c r="G71" s="39">
        <v>4250</v>
      </c>
      <c r="H71" s="42">
        <f>ARENA!H73</f>
        <v>0</v>
      </c>
      <c r="I71" s="21">
        <f t="shared" si="2"/>
        <v>0</v>
      </c>
      <c r="K71" s="199"/>
      <c r="L71" s="199"/>
      <c r="M71" s="199"/>
      <c r="N71" s="199"/>
      <c r="O71" s="199"/>
      <c r="P71" s="199"/>
      <c r="Q71" s="199"/>
    </row>
    <row r="72" spans="1:17" x14ac:dyDescent="0.25">
      <c r="A72" s="25">
        <v>19002</v>
      </c>
      <c r="B72" s="206" t="s">
        <v>104</v>
      </c>
      <c r="C72" s="206"/>
      <c r="D72" s="206"/>
      <c r="E72" s="206"/>
      <c r="F72" s="206"/>
      <c r="G72" s="39">
        <v>900</v>
      </c>
      <c r="H72" s="42">
        <f>ARENA!H76</f>
        <v>0</v>
      </c>
      <c r="I72" s="21">
        <f t="shared" si="2"/>
        <v>0</v>
      </c>
      <c r="K72" s="199"/>
      <c r="L72" s="199"/>
      <c r="M72" s="199"/>
      <c r="N72" s="199"/>
      <c r="O72" s="199"/>
      <c r="P72" s="199"/>
      <c r="Q72" s="199"/>
    </row>
    <row r="73" spans="1:17" ht="15.75" x14ac:dyDescent="0.25">
      <c r="A73" s="16" t="s">
        <v>3</v>
      </c>
      <c r="B73" s="207" t="s">
        <v>10</v>
      </c>
      <c r="C73" s="207"/>
      <c r="D73" s="207"/>
      <c r="E73" s="207"/>
      <c r="F73" s="207"/>
      <c r="G73" s="40" t="s">
        <v>5</v>
      </c>
      <c r="H73" s="24" t="s">
        <v>6</v>
      </c>
      <c r="I73" s="17" t="s">
        <v>87</v>
      </c>
      <c r="K73" s="195">
        <v>12101</v>
      </c>
      <c r="L73" s="195"/>
      <c r="M73" s="17">
        <v>12102</v>
      </c>
      <c r="N73" s="17">
        <v>12100</v>
      </c>
      <c r="O73" s="17"/>
      <c r="P73" s="17"/>
      <c r="Q73" s="17"/>
    </row>
    <row r="74" spans="1:17" x14ac:dyDescent="0.25">
      <c r="A74" s="18">
        <v>11001</v>
      </c>
      <c r="B74" s="200" t="s">
        <v>49</v>
      </c>
      <c r="C74" s="200"/>
      <c r="D74" s="200"/>
      <c r="E74" s="200"/>
      <c r="F74" s="200"/>
      <c r="G74" s="39">
        <v>600</v>
      </c>
      <c r="H74" s="42">
        <f>ARENA!H78</f>
        <v>0</v>
      </c>
      <c r="I74" s="21">
        <f t="shared" si="2"/>
        <v>0</v>
      </c>
      <c r="K74" s="199"/>
      <c r="L74" s="199"/>
      <c r="M74" s="199"/>
      <c r="N74" s="199"/>
      <c r="O74" s="199"/>
      <c r="P74" s="199"/>
      <c r="Q74" s="199"/>
    </row>
    <row r="75" spans="1:17" x14ac:dyDescent="0.25">
      <c r="A75" s="18">
        <v>11003</v>
      </c>
      <c r="B75" s="200" t="s">
        <v>11</v>
      </c>
      <c r="C75" s="200"/>
      <c r="D75" s="200"/>
      <c r="E75" s="200"/>
      <c r="F75" s="200"/>
      <c r="G75" s="39">
        <v>1000</v>
      </c>
      <c r="H75" s="42">
        <f>ARENA!H79</f>
        <v>0</v>
      </c>
      <c r="I75" s="21">
        <f t="shared" si="2"/>
        <v>0</v>
      </c>
      <c r="K75" s="199"/>
      <c r="L75" s="199"/>
      <c r="M75" s="199"/>
      <c r="N75" s="199"/>
      <c r="O75" s="199"/>
      <c r="P75" s="199"/>
      <c r="Q75" s="199"/>
    </row>
    <row r="76" spans="1:17" x14ac:dyDescent="0.25">
      <c r="A76" s="18">
        <v>12002</v>
      </c>
      <c r="B76" s="200" t="s">
        <v>50</v>
      </c>
      <c r="C76" s="200"/>
      <c r="D76" s="200"/>
      <c r="E76" s="200"/>
      <c r="F76" s="200"/>
      <c r="G76" s="39">
        <v>340</v>
      </c>
      <c r="H76" s="42">
        <f>ARENA!H80</f>
        <v>0</v>
      </c>
      <c r="I76" s="21">
        <f t="shared" si="2"/>
        <v>0</v>
      </c>
      <c r="K76" s="199"/>
      <c r="L76" s="199"/>
      <c r="M76" s="199"/>
      <c r="N76" s="199"/>
      <c r="O76" s="199"/>
      <c r="P76" s="199"/>
      <c r="Q76" s="199"/>
    </row>
    <row r="77" spans="1:17" x14ac:dyDescent="0.25">
      <c r="A77" s="18">
        <v>12004</v>
      </c>
      <c r="B77" s="200" t="s">
        <v>12</v>
      </c>
      <c r="C77" s="200"/>
      <c r="D77" s="200"/>
      <c r="E77" s="200"/>
      <c r="F77" s="200"/>
      <c r="G77" s="39">
        <v>585</v>
      </c>
      <c r="H77" s="42">
        <f>ARENA!H81</f>
        <v>0</v>
      </c>
      <c r="I77" s="21">
        <f t="shared" si="2"/>
        <v>0</v>
      </c>
      <c r="K77" s="199"/>
      <c r="L77" s="199"/>
      <c r="M77" s="199"/>
      <c r="N77" s="199"/>
      <c r="O77" s="199"/>
      <c r="P77" s="199"/>
      <c r="Q77" s="199"/>
    </row>
    <row r="78" spans="1:17" x14ac:dyDescent="0.25">
      <c r="A78" s="18">
        <v>12010</v>
      </c>
      <c r="B78" s="200" t="s">
        <v>108</v>
      </c>
      <c r="C78" s="200"/>
      <c r="D78" s="200"/>
      <c r="E78" s="200"/>
      <c r="F78" s="200"/>
      <c r="G78" s="39">
        <v>430</v>
      </c>
      <c r="H78" s="42">
        <f>ARENA!H82</f>
        <v>0</v>
      </c>
      <c r="I78" s="21">
        <f t="shared" si="2"/>
        <v>0</v>
      </c>
      <c r="K78" s="199"/>
      <c r="L78" s="199"/>
      <c r="M78" s="199"/>
      <c r="N78" s="199"/>
      <c r="O78" s="199"/>
      <c r="P78" s="199"/>
      <c r="Q78" s="199"/>
    </row>
    <row r="79" spans="1:17" ht="15.75" x14ac:dyDescent="0.25">
      <c r="A79" s="16" t="s">
        <v>3</v>
      </c>
      <c r="B79" s="207" t="s">
        <v>13</v>
      </c>
      <c r="C79" s="207"/>
      <c r="D79" s="207"/>
      <c r="E79" s="207"/>
      <c r="F79" s="207"/>
      <c r="G79" s="40" t="s">
        <v>5</v>
      </c>
      <c r="H79" s="24" t="s">
        <v>6</v>
      </c>
      <c r="I79" s="17" t="s">
        <v>87</v>
      </c>
      <c r="K79" s="199"/>
      <c r="L79" s="199"/>
      <c r="M79" s="199"/>
      <c r="N79" s="199"/>
      <c r="O79" s="199"/>
      <c r="P79" s="199"/>
      <c r="Q79" s="199"/>
    </row>
    <row r="80" spans="1:17" x14ac:dyDescent="0.25">
      <c r="A80" s="18">
        <v>12101</v>
      </c>
      <c r="B80" s="200" t="s">
        <v>51</v>
      </c>
      <c r="C80" s="200"/>
      <c r="D80" s="200"/>
      <c r="E80" s="200"/>
      <c r="F80" s="200"/>
      <c r="G80" s="39">
        <v>350</v>
      </c>
      <c r="H80" s="42">
        <f>ARENA!H84</f>
        <v>0</v>
      </c>
      <c r="I80" s="21">
        <f t="shared" si="2"/>
        <v>0</v>
      </c>
      <c r="K80" s="199"/>
      <c r="L80" s="199"/>
      <c r="M80" s="199"/>
      <c r="N80" s="199"/>
      <c r="O80" s="199"/>
      <c r="P80" s="199"/>
      <c r="Q80" s="199"/>
    </row>
    <row r="81" spans="1:18" x14ac:dyDescent="0.25">
      <c r="A81" s="18">
        <v>12102</v>
      </c>
      <c r="B81" s="200" t="s">
        <v>106</v>
      </c>
      <c r="C81" s="200"/>
      <c r="D81" s="200"/>
      <c r="E81" s="200"/>
      <c r="F81" s="200"/>
      <c r="G81" s="39">
        <v>595</v>
      </c>
      <c r="H81" s="42">
        <f>ARENA!H85</f>
        <v>0</v>
      </c>
      <c r="I81" s="21">
        <f t="shared" si="2"/>
        <v>0</v>
      </c>
      <c r="K81" s="199"/>
      <c r="L81" s="199"/>
      <c r="M81" s="199"/>
      <c r="N81" s="199"/>
      <c r="O81" s="199"/>
      <c r="P81" s="199"/>
      <c r="Q81" s="199"/>
    </row>
    <row r="82" spans="1:18" x14ac:dyDescent="0.25">
      <c r="A82" s="18">
        <v>12100</v>
      </c>
      <c r="B82" s="200" t="s">
        <v>107</v>
      </c>
      <c r="C82" s="200"/>
      <c r="D82" s="200"/>
      <c r="E82" s="200"/>
      <c r="F82" s="200"/>
      <c r="G82" s="39">
        <v>220</v>
      </c>
      <c r="H82" s="42">
        <f>ARENA!H86</f>
        <v>0</v>
      </c>
      <c r="I82" s="21">
        <f t="shared" si="2"/>
        <v>0</v>
      </c>
      <c r="K82" s="199"/>
      <c r="L82" s="199"/>
      <c r="M82" s="199"/>
      <c r="N82" s="199"/>
      <c r="O82" s="199"/>
      <c r="P82" s="199"/>
      <c r="Q82" s="199"/>
    </row>
    <row r="83" spans="1:18" ht="15.75" x14ac:dyDescent="0.25">
      <c r="A83" s="16" t="s">
        <v>3</v>
      </c>
      <c r="B83" s="207" t="s">
        <v>14</v>
      </c>
      <c r="C83" s="207"/>
      <c r="D83" s="207"/>
      <c r="E83" s="207"/>
      <c r="F83" s="207"/>
      <c r="G83" s="40" t="s">
        <v>5</v>
      </c>
      <c r="H83" s="24" t="s">
        <v>6</v>
      </c>
      <c r="I83" s="17" t="s">
        <v>87</v>
      </c>
      <c r="K83" s="199"/>
      <c r="L83" s="199"/>
      <c r="M83" s="199"/>
      <c r="N83" s="199"/>
      <c r="O83" s="199"/>
      <c r="P83" s="199"/>
      <c r="Q83" s="199"/>
    </row>
    <row r="84" spans="1:18" x14ac:dyDescent="0.25">
      <c r="A84" s="18">
        <v>20001</v>
      </c>
      <c r="B84" s="206" t="s">
        <v>15</v>
      </c>
      <c r="C84" s="206"/>
      <c r="D84" s="206"/>
      <c r="E84" s="206"/>
      <c r="F84" s="206"/>
      <c r="G84" s="39">
        <v>2900</v>
      </c>
      <c r="H84" s="42">
        <f>ARENA!H88</f>
        <v>0</v>
      </c>
      <c r="I84" s="21">
        <f t="shared" si="2"/>
        <v>0</v>
      </c>
      <c r="K84" s="199"/>
      <c r="L84" s="199"/>
      <c r="M84" s="199"/>
      <c r="N84" s="199"/>
      <c r="O84" s="199"/>
      <c r="P84" s="199"/>
      <c r="Q84" s="199"/>
    </row>
    <row r="85" spans="1:18" x14ac:dyDescent="0.25">
      <c r="A85" s="18">
        <v>20002</v>
      </c>
      <c r="B85" s="206" t="s">
        <v>16</v>
      </c>
      <c r="C85" s="206"/>
      <c r="D85" s="206"/>
      <c r="E85" s="206"/>
      <c r="F85" s="206"/>
      <c r="G85" s="39">
        <v>1400</v>
      </c>
      <c r="H85" s="42">
        <f>ARENA!H89</f>
        <v>0</v>
      </c>
      <c r="I85" s="21">
        <f t="shared" si="2"/>
        <v>0</v>
      </c>
      <c r="K85" s="199"/>
      <c r="L85" s="199"/>
      <c r="M85" s="199"/>
      <c r="N85" s="199"/>
      <c r="O85" s="199"/>
      <c r="P85" s="199"/>
      <c r="Q85" s="199"/>
    </row>
    <row r="86" spans="1:18" ht="15.75" x14ac:dyDescent="0.25">
      <c r="A86" s="16" t="s">
        <v>3</v>
      </c>
      <c r="B86" s="207" t="s">
        <v>17</v>
      </c>
      <c r="C86" s="207"/>
      <c r="D86" s="207"/>
      <c r="E86" s="207"/>
      <c r="F86" s="207"/>
      <c r="G86" s="40" t="s">
        <v>5</v>
      </c>
      <c r="H86" s="24" t="s">
        <v>6</v>
      </c>
      <c r="I86" s="17" t="s">
        <v>87</v>
      </c>
      <c r="K86" s="17">
        <v>18003</v>
      </c>
      <c r="L86" s="17" t="s">
        <v>110</v>
      </c>
      <c r="M86" s="17" t="s">
        <v>109</v>
      </c>
      <c r="N86" s="17">
        <v>18211</v>
      </c>
      <c r="O86" s="17"/>
      <c r="P86" s="17"/>
      <c r="Q86" s="17"/>
      <c r="R86" s="26"/>
    </row>
    <row r="87" spans="1:18" x14ac:dyDescent="0.25">
      <c r="A87" s="18">
        <v>18003</v>
      </c>
      <c r="B87" s="200" t="s">
        <v>52</v>
      </c>
      <c r="C87" s="200"/>
      <c r="D87" s="200"/>
      <c r="E87" s="200"/>
      <c r="F87" s="200"/>
      <c r="G87" s="39">
        <v>715</v>
      </c>
      <c r="H87" s="42">
        <f>ARENA!H91</f>
        <v>0</v>
      </c>
      <c r="I87" s="21">
        <f t="shared" si="2"/>
        <v>0</v>
      </c>
      <c r="K87" s="199"/>
      <c r="L87" s="199"/>
      <c r="M87" s="199"/>
      <c r="N87" s="199"/>
      <c r="O87" s="199"/>
      <c r="P87" s="199"/>
      <c r="Q87" s="199"/>
    </row>
    <row r="88" spans="1:18" x14ac:dyDescent="0.25">
      <c r="A88" s="18">
        <v>18200</v>
      </c>
      <c r="B88" s="200" t="s">
        <v>53</v>
      </c>
      <c r="C88" s="200"/>
      <c r="D88" s="200"/>
      <c r="E88" s="200"/>
      <c r="F88" s="200"/>
      <c r="G88" s="39">
        <v>1320</v>
      </c>
      <c r="H88" s="42">
        <f>ARENA!H92</f>
        <v>0</v>
      </c>
      <c r="I88" s="21">
        <f t="shared" si="2"/>
        <v>0</v>
      </c>
      <c r="K88" s="199"/>
      <c r="L88" s="199"/>
      <c r="M88" s="199"/>
      <c r="N88" s="199"/>
      <c r="O88" s="199"/>
      <c r="P88" s="199"/>
      <c r="Q88" s="199"/>
    </row>
    <row r="89" spans="1:18" x14ac:dyDescent="0.25">
      <c r="A89" s="18">
        <v>18202</v>
      </c>
      <c r="B89" s="200" t="s">
        <v>54</v>
      </c>
      <c r="C89" s="200"/>
      <c r="D89" s="200"/>
      <c r="E89" s="200"/>
      <c r="F89" s="200"/>
      <c r="G89" s="39">
        <v>2100</v>
      </c>
      <c r="H89" s="42">
        <f>ARENA!H93</f>
        <v>0</v>
      </c>
      <c r="I89" s="21">
        <f t="shared" si="2"/>
        <v>0</v>
      </c>
      <c r="K89" s="199"/>
      <c r="L89" s="199"/>
      <c r="M89" s="199"/>
      <c r="N89" s="199"/>
      <c r="O89" s="199"/>
      <c r="P89" s="199"/>
      <c r="Q89" s="199"/>
    </row>
    <row r="90" spans="1:18" x14ac:dyDescent="0.25">
      <c r="A90" s="18">
        <v>18204</v>
      </c>
      <c r="B90" s="200" t="s">
        <v>55</v>
      </c>
      <c r="C90" s="200"/>
      <c r="D90" s="200"/>
      <c r="E90" s="200"/>
      <c r="F90" s="200"/>
      <c r="G90" s="39">
        <v>3250</v>
      </c>
      <c r="H90" s="42">
        <f>ARENA!H94</f>
        <v>0</v>
      </c>
      <c r="I90" s="21">
        <f t="shared" si="2"/>
        <v>0</v>
      </c>
      <c r="K90" s="199"/>
      <c r="L90" s="199"/>
      <c r="M90" s="199"/>
      <c r="N90" s="199"/>
      <c r="O90" s="199"/>
      <c r="P90" s="199"/>
      <c r="Q90" s="199"/>
    </row>
    <row r="91" spans="1:18" x14ac:dyDescent="0.25">
      <c r="A91" s="18">
        <v>18210</v>
      </c>
      <c r="B91" s="200" t="s">
        <v>56</v>
      </c>
      <c r="C91" s="200"/>
      <c r="D91" s="200"/>
      <c r="E91" s="200"/>
      <c r="F91" s="200"/>
      <c r="G91" s="39">
        <v>680</v>
      </c>
      <c r="H91" s="42">
        <f>ARENA!H95</f>
        <v>0</v>
      </c>
      <c r="I91" s="21">
        <f t="shared" si="2"/>
        <v>0</v>
      </c>
      <c r="K91" s="199"/>
      <c r="L91" s="199"/>
      <c r="M91" s="199"/>
      <c r="N91" s="199"/>
      <c r="O91" s="199"/>
      <c r="P91" s="199"/>
      <c r="Q91" s="199"/>
    </row>
    <row r="92" spans="1:18" x14ac:dyDescent="0.25">
      <c r="A92" s="18">
        <v>18212</v>
      </c>
      <c r="B92" s="200" t="s">
        <v>57</v>
      </c>
      <c r="C92" s="200"/>
      <c r="D92" s="200"/>
      <c r="E92" s="200"/>
      <c r="F92" s="200"/>
      <c r="G92" s="39">
        <v>995</v>
      </c>
      <c r="H92" s="42">
        <f>ARENA!H96</f>
        <v>0</v>
      </c>
      <c r="I92" s="21">
        <f t="shared" si="2"/>
        <v>0</v>
      </c>
      <c r="K92" s="199"/>
      <c r="L92" s="199"/>
      <c r="M92" s="199"/>
      <c r="N92" s="199"/>
      <c r="O92" s="199"/>
      <c r="P92" s="199"/>
      <c r="Q92" s="199"/>
    </row>
    <row r="93" spans="1:18" x14ac:dyDescent="0.25">
      <c r="A93" s="18">
        <v>18211</v>
      </c>
      <c r="B93" s="200" t="s">
        <v>58</v>
      </c>
      <c r="C93" s="200"/>
      <c r="D93" s="200"/>
      <c r="E93" s="200"/>
      <c r="F93" s="200"/>
      <c r="G93" s="39">
        <v>99</v>
      </c>
      <c r="H93" s="42">
        <f>ARENA!H97</f>
        <v>0</v>
      </c>
      <c r="I93" s="21">
        <f t="shared" si="2"/>
        <v>0</v>
      </c>
      <c r="K93" s="199"/>
      <c r="L93" s="199"/>
      <c r="M93" s="199"/>
      <c r="N93" s="199"/>
      <c r="O93" s="199"/>
      <c r="P93" s="199"/>
      <c r="Q93" s="199"/>
    </row>
    <row r="94" spans="1:18" x14ac:dyDescent="0.25">
      <c r="A94" s="18">
        <v>18999</v>
      </c>
      <c r="B94" s="200" t="s">
        <v>59</v>
      </c>
      <c r="C94" s="200"/>
      <c r="D94" s="200"/>
      <c r="E94" s="200"/>
      <c r="F94" s="200"/>
      <c r="G94" s="39">
        <v>715</v>
      </c>
      <c r="H94" s="42">
        <f>ARENA!H98</f>
        <v>0</v>
      </c>
      <c r="I94" s="21">
        <f t="shared" si="2"/>
        <v>0</v>
      </c>
      <c r="K94" s="199"/>
      <c r="L94" s="199"/>
      <c r="M94" s="199"/>
      <c r="N94" s="199"/>
      <c r="O94" s="199"/>
      <c r="P94" s="199"/>
      <c r="Q94" s="199"/>
    </row>
    <row r="95" spans="1:18" ht="15.75" x14ac:dyDescent="0.25">
      <c r="A95" s="27" t="s">
        <v>7</v>
      </c>
      <c r="B95" s="207" t="s">
        <v>18</v>
      </c>
      <c r="C95" s="207"/>
      <c r="D95" s="207"/>
      <c r="E95" s="207"/>
      <c r="F95" s="207"/>
      <c r="G95" s="40" t="s">
        <v>5</v>
      </c>
      <c r="H95" s="24" t="s">
        <v>6</v>
      </c>
      <c r="I95" s="17" t="s">
        <v>87</v>
      </c>
      <c r="K95" s="209"/>
      <c r="L95" s="209"/>
      <c r="M95" s="209"/>
      <c r="N95" s="209"/>
      <c r="O95" s="209"/>
      <c r="P95" s="209"/>
      <c r="Q95" s="209"/>
    </row>
    <row r="96" spans="1:18" x14ac:dyDescent="0.25">
      <c r="A96" s="18">
        <v>21001</v>
      </c>
      <c r="B96" s="200" t="s">
        <v>60</v>
      </c>
      <c r="C96" s="200"/>
      <c r="D96" s="200"/>
      <c r="E96" s="200"/>
      <c r="F96" s="200"/>
      <c r="G96" s="39">
        <v>295</v>
      </c>
      <c r="H96" s="42">
        <f>ARENA!H100</f>
        <v>0</v>
      </c>
      <c r="I96" s="21">
        <f t="shared" si="2"/>
        <v>0</v>
      </c>
      <c r="K96" s="209"/>
      <c r="L96" s="209"/>
      <c r="M96" s="209"/>
      <c r="N96" s="209"/>
      <c r="O96" s="209"/>
      <c r="P96" s="209"/>
      <c r="Q96" s="209"/>
    </row>
    <row r="97" spans="1:17" x14ac:dyDescent="0.25">
      <c r="A97" s="18">
        <v>21003</v>
      </c>
      <c r="B97" s="200" t="s">
        <v>61</v>
      </c>
      <c r="C97" s="200"/>
      <c r="D97" s="200"/>
      <c r="E97" s="200"/>
      <c r="F97" s="200"/>
      <c r="G97" s="39">
        <v>125</v>
      </c>
      <c r="H97" s="42">
        <f>ARENA!H101</f>
        <v>0</v>
      </c>
      <c r="I97" s="21">
        <f t="shared" si="2"/>
        <v>0</v>
      </c>
      <c r="K97" s="209"/>
      <c r="L97" s="209"/>
      <c r="M97" s="209"/>
      <c r="N97" s="209"/>
      <c r="O97" s="209"/>
      <c r="P97" s="209"/>
      <c r="Q97" s="209"/>
    </row>
    <row r="98" spans="1:17" x14ac:dyDescent="0.25">
      <c r="A98" s="18">
        <v>21200</v>
      </c>
      <c r="B98" s="200" t="s">
        <v>62</v>
      </c>
      <c r="C98" s="200"/>
      <c r="D98" s="200"/>
      <c r="E98" s="200"/>
      <c r="F98" s="200"/>
      <c r="G98" s="39">
        <v>185</v>
      </c>
      <c r="H98" s="42">
        <f>ARENA!H102</f>
        <v>0</v>
      </c>
      <c r="I98" s="21">
        <f t="shared" si="2"/>
        <v>0</v>
      </c>
      <c r="K98" s="209"/>
      <c r="L98" s="209"/>
      <c r="M98" s="209"/>
      <c r="N98" s="209"/>
      <c r="O98" s="209"/>
      <c r="P98" s="209"/>
      <c r="Q98" s="209"/>
    </row>
    <row r="99" spans="1:17" x14ac:dyDescent="0.25">
      <c r="A99" s="18">
        <v>21300</v>
      </c>
      <c r="B99" s="200" t="s">
        <v>63</v>
      </c>
      <c r="C99" s="200"/>
      <c r="D99" s="200"/>
      <c r="E99" s="200"/>
      <c r="F99" s="200"/>
      <c r="G99" s="39">
        <v>300</v>
      </c>
      <c r="H99" s="42">
        <f>ARENA!H103</f>
        <v>0</v>
      </c>
      <c r="I99" s="21">
        <f t="shared" si="2"/>
        <v>0</v>
      </c>
      <c r="K99" s="209"/>
      <c r="L99" s="209"/>
      <c r="M99" s="209"/>
      <c r="N99" s="209"/>
      <c r="O99" s="209"/>
      <c r="P99" s="209"/>
      <c r="Q99" s="209"/>
    </row>
    <row r="100" spans="1:17" ht="15.75" x14ac:dyDescent="0.25">
      <c r="A100" s="27" t="s">
        <v>7</v>
      </c>
      <c r="B100" s="207" t="s">
        <v>19</v>
      </c>
      <c r="C100" s="207"/>
      <c r="D100" s="207"/>
      <c r="E100" s="207"/>
      <c r="F100" s="207"/>
      <c r="G100" s="40" t="s">
        <v>5</v>
      </c>
      <c r="H100" s="24" t="s">
        <v>6</v>
      </c>
      <c r="I100" s="17" t="s">
        <v>87</v>
      </c>
      <c r="K100" s="209"/>
      <c r="L100" s="209"/>
      <c r="M100" s="209"/>
      <c r="N100" s="209"/>
      <c r="O100" s="209"/>
      <c r="P100" s="209"/>
      <c r="Q100" s="209"/>
    </row>
    <row r="101" spans="1:17" x14ac:dyDescent="0.25">
      <c r="A101" s="18">
        <v>25101</v>
      </c>
      <c r="B101" s="200" t="s">
        <v>64</v>
      </c>
      <c r="C101" s="200"/>
      <c r="D101" s="200"/>
      <c r="E101" s="200"/>
      <c r="F101" s="200"/>
      <c r="G101" s="39">
        <v>16</v>
      </c>
      <c r="H101" s="42">
        <f>ARENA!H105</f>
        <v>0</v>
      </c>
      <c r="I101" s="21">
        <f t="shared" si="2"/>
        <v>0</v>
      </c>
      <c r="K101" s="209"/>
      <c r="L101" s="209"/>
      <c r="M101" s="209"/>
      <c r="N101" s="209"/>
      <c r="O101" s="209"/>
      <c r="P101" s="209"/>
      <c r="Q101" s="209"/>
    </row>
    <row r="102" spans="1:17" x14ac:dyDescent="0.25">
      <c r="A102" s="18">
        <v>25201</v>
      </c>
      <c r="B102" s="206" t="s">
        <v>65</v>
      </c>
      <c r="C102" s="206"/>
      <c r="D102" s="206"/>
      <c r="E102" s="206"/>
      <c r="F102" s="206"/>
      <c r="G102" s="39">
        <v>420</v>
      </c>
      <c r="H102" s="42">
        <f>ARENA!H106</f>
        <v>0</v>
      </c>
      <c r="I102" s="21">
        <f t="shared" si="2"/>
        <v>0</v>
      </c>
      <c r="K102" s="209"/>
      <c r="L102" s="209"/>
      <c r="M102" s="209"/>
      <c r="N102" s="209"/>
      <c r="O102" s="209"/>
      <c r="P102" s="209"/>
      <c r="Q102" s="209"/>
    </row>
    <row r="103" spans="1:17" x14ac:dyDescent="0.25">
      <c r="A103" s="18">
        <v>30006</v>
      </c>
      <c r="B103" s="206" t="s">
        <v>66</v>
      </c>
      <c r="C103" s="206"/>
      <c r="D103" s="206"/>
      <c r="E103" s="206"/>
      <c r="F103" s="206"/>
      <c r="G103" s="39">
        <v>500</v>
      </c>
      <c r="H103" s="42">
        <f>ARENA!H107</f>
        <v>0</v>
      </c>
      <c r="I103" s="21">
        <f t="shared" si="2"/>
        <v>0</v>
      </c>
      <c r="K103" s="209"/>
      <c r="L103" s="209"/>
      <c r="M103" s="209"/>
      <c r="N103" s="209"/>
      <c r="O103" s="209"/>
      <c r="P103" s="209"/>
      <c r="Q103" s="209"/>
    </row>
    <row r="104" spans="1:17" x14ac:dyDescent="0.25">
      <c r="A104" s="18">
        <v>22020</v>
      </c>
      <c r="B104" s="206" t="s">
        <v>67</v>
      </c>
      <c r="C104" s="206"/>
      <c r="D104" s="206"/>
      <c r="E104" s="206"/>
      <c r="F104" s="206"/>
      <c r="G104" s="37" t="s">
        <v>20</v>
      </c>
      <c r="H104" s="17"/>
      <c r="I104" s="28"/>
      <c r="K104" s="209"/>
      <c r="L104" s="209"/>
      <c r="M104" s="209"/>
      <c r="N104" s="209"/>
      <c r="O104" s="209"/>
      <c r="P104" s="209"/>
      <c r="Q104" s="209"/>
    </row>
    <row r="105" spans="1:17" ht="16.5" customHeight="1" x14ac:dyDescent="0.25">
      <c r="A105" s="27" t="s">
        <v>7</v>
      </c>
      <c r="B105" s="207" t="s">
        <v>21</v>
      </c>
      <c r="C105" s="207"/>
      <c r="D105" s="207"/>
      <c r="E105" s="207"/>
      <c r="F105" s="207"/>
      <c r="G105" s="40" t="s">
        <v>5</v>
      </c>
      <c r="H105" s="24" t="s">
        <v>6</v>
      </c>
      <c r="I105" s="17" t="s">
        <v>87</v>
      </c>
      <c r="K105" s="209"/>
      <c r="L105" s="209"/>
      <c r="M105" s="209"/>
      <c r="N105" s="209"/>
      <c r="O105" s="209"/>
      <c r="P105" s="209"/>
      <c r="Q105" s="209"/>
    </row>
    <row r="106" spans="1:17" ht="21.75" customHeight="1" x14ac:dyDescent="0.25">
      <c r="A106" s="210" t="s">
        <v>22</v>
      </c>
      <c r="B106" s="210"/>
      <c r="C106" s="210"/>
      <c r="D106" s="210"/>
      <c r="E106" s="210"/>
      <c r="F106" s="210"/>
      <c r="G106" s="210"/>
      <c r="H106" s="210"/>
      <c r="I106" s="12"/>
      <c r="K106" s="209"/>
      <c r="L106" s="209"/>
      <c r="M106" s="209"/>
      <c r="N106" s="209"/>
      <c r="O106" s="209"/>
      <c r="P106" s="209"/>
      <c r="Q106" s="209"/>
    </row>
    <row r="107" spans="1:17" x14ac:dyDescent="0.25">
      <c r="A107" s="18">
        <v>12120</v>
      </c>
      <c r="B107" s="200" t="s">
        <v>68</v>
      </c>
      <c r="C107" s="200"/>
      <c r="D107" s="200"/>
      <c r="E107" s="200"/>
      <c r="F107" s="200"/>
      <c r="G107" s="22"/>
      <c r="H107" s="42">
        <f>ARENA!H111</f>
        <v>0</v>
      </c>
      <c r="I107" s="21">
        <f t="shared" ref="I107:I116" si="3">G107*H107</f>
        <v>0</v>
      </c>
      <c r="K107" s="209"/>
      <c r="L107" s="209"/>
      <c r="M107" s="209"/>
      <c r="N107" s="209"/>
      <c r="O107" s="209"/>
      <c r="P107" s="209"/>
      <c r="Q107" s="209"/>
    </row>
    <row r="108" spans="1:17" x14ac:dyDescent="0.25">
      <c r="A108" s="18">
        <v>12121</v>
      </c>
      <c r="B108" s="200" t="s">
        <v>69</v>
      </c>
      <c r="C108" s="200"/>
      <c r="D108" s="200"/>
      <c r="E108" s="200"/>
      <c r="F108" s="200"/>
      <c r="G108" s="22"/>
      <c r="H108" s="42">
        <f>ARENA!H112</f>
        <v>0</v>
      </c>
      <c r="I108" s="21">
        <f t="shared" si="3"/>
        <v>0</v>
      </c>
      <c r="K108" s="209"/>
      <c r="L108" s="209"/>
      <c r="M108" s="209"/>
      <c r="N108" s="209"/>
      <c r="O108" s="209"/>
      <c r="P108" s="209"/>
      <c r="Q108" s="209"/>
    </row>
    <row r="109" spans="1:17" x14ac:dyDescent="0.25">
      <c r="A109" s="18">
        <v>12122</v>
      </c>
      <c r="B109" s="200" t="s">
        <v>70</v>
      </c>
      <c r="C109" s="200"/>
      <c r="D109" s="200"/>
      <c r="E109" s="200"/>
      <c r="F109" s="200"/>
      <c r="G109" s="22"/>
      <c r="H109" s="42">
        <f>ARENA!H113</f>
        <v>0</v>
      </c>
      <c r="I109" s="21">
        <f t="shared" si="3"/>
        <v>0</v>
      </c>
      <c r="K109" s="209"/>
      <c r="L109" s="209"/>
      <c r="M109" s="209"/>
      <c r="N109" s="209"/>
      <c r="O109" s="209"/>
      <c r="P109" s="209"/>
      <c r="Q109" s="209"/>
    </row>
    <row r="110" spans="1:17" x14ac:dyDescent="0.25">
      <c r="A110" s="18">
        <v>12123</v>
      </c>
      <c r="B110" s="200" t="s">
        <v>71</v>
      </c>
      <c r="C110" s="200"/>
      <c r="D110" s="200"/>
      <c r="E110" s="200"/>
      <c r="F110" s="200"/>
      <c r="G110" s="22"/>
      <c r="H110" s="42">
        <f>ARENA!H114</f>
        <v>0</v>
      </c>
      <c r="I110" s="21">
        <f t="shared" si="3"/>
        <v>0</v>
      </c>
      <c r="K110" s="209"/>
      <c r="L110" s="209"/>
      <c r="M110" s="209"/>
      <c r="N110" s="209"/>
      <c r="O110" s="209"/>
      <c r="P110" s="209"/>
      <c r="Q110" s="209"/>
    </row>
    <row r="111" spans="1:17" x14ac:dyDescent="0.25">
      <c r="A111" s="18">
        <v>13090</v>
      </c>
      <c r="B111" s="200" t="s">
        <v>72</v>
      </c>
      <c r="C111" s="200"/>
      <c r="D111" s="200"/>
      <c r="E111" s="200"/>
      <c r="F111" s="200"/>
      <c r="G111" s="22"/>
      <c r="H111" s="42">
        <f>ARENA!H115</f>
        <v>0</v>
      </c>
      <c r="I111" s="21">
        <f t="shared" si="3"/>
        <v>0</v>
      </c>
      <c r="K111" s="209"/>
      <c r="L111" s="209"/>
      <c r="M111" s="209"/>
      <c r="N111" s="209"/>
      <c r="O111" s="209"/>
      <c r="P111" s="209"/>
      <c r="Q111" s="209"/>
    </row>
    <row r="112" spans="1:17" ht="15.75" x14ac:dyDescent="0.25">
      <c r="A112" s="27"/>
      <c r="B112" s="207" t="s">
        <v>125</v>
      </c>
      <c r="C112" s="207"/>
      <c r="D112" s="207"/>
      <c r="E112" s="207"/>
      <c r="F112" s="207"/>
      <c r="G112" s="24"/>
      <c r="H112" s="24" t="s">
        <v>6</v>
      </c>
      <c r="I112" s="17" t="s">
        <v>87</v>
      </c>
    </row>
    <row r="113" spans="1:9" s="10" customFormat="1" x14ac:dyDescent="0.25">
      <c r="A113" s="18">
        <v>12010</v>
      </c>
      <c r="B113" s="200" t="s">
        <v>126</v>
      </c>
      <c r="C113" s="200"/>
      <c r="D113" s="200"/>
      <c r="E113" s="200"/>
      <c r="F113" s="200"/>
      <c r="G113" s="22"/>
      <c r="H113" s="42">
        <f>ARENA!H117</f>
        <v>0</v>
      </c>
      <c r="I113" s="21">
        <f t="shared" si="3"/>
        <v>0</v>
      </c>
    </row>
    <row r="114" spans="1:9" s="10" customFormat="1" ht="15.75" x14ac:dyDescent="0.25">
      <c r="A114" s="27"/>
      <c r="B114" s="207" t="s">
        <v>23</v>
      </c>
      <c r="C114" s="207"/>
      <c r="D114" s="207"/>
      <c r="E114" s="207"/>
      <c r="F114" s="207"/>
      <c r="G114" s="24"/>
      <c r="H114" s="24" t="s">
        <v>6</v>
      </c>
      <c r="I114" s="17" t="s">
        <v>87</v>
      </c>
    </row>
    <row r="115" spans="1:9" s="10" customFormat="1" x14ac:dyDescent="0.25">
      <c r="A115" s="18"/>
      <c r="B115" s="200"/>
      <c r="C115" s="200"/>
      <c r="D115" s="200"/>
      <c r="E115" s="200"/>
      <c r="F115" s="200"/>
      <c r="G115" s="21"/>
      <c r="H115" s="42">
        <f>ARENA!H119</f>
        <v>0</v>
      </c>
      <c r="I115" s="21">
        <f t="shared" si="3"/>
        <v>0</v>
      </c>
    </row>
    <row r="116" spans="1:9" s="10" customFormat="1" x14ac:dyDescent="0.25">
      <c r="A116" s="18"/>
      <c r="B116" s="200"/>
      <c r="C116" s="200"/>
      <c r="D116" s="200"/>
      <c r="E116" s="200"/>
      <c r="F116" s="200"/>
      <c r="G116" s="21"/>
      <c r="H116" s="42">
        <f>ARENA!H120</f>
        <v>0</v>
      </c>
      <c r="I116" s="21">
        <f t="shared" si="3"/>
        <v>0</v>
      </c>
    </row>
    <row r="117" spans="1:9" s="10" customFormat="1" x14ac:dyDescent="0.25">
      <c r="B117" s="32"/>
      <c r="C117" s="32"/>
      <c r="D117" s="32"/>
      <c r="E117" s="32"/>
      <c r="F117" s="32"/>
      <c r="G117" s="32"/>
      <c r="H117" s="43">
        <v>1</v>
      </c>
      <c r="I117" s="33" t="e">
        <f>SUBTOTAL(9,I15:I21,I23:I38,I40:I41,I43:I51,I53:I56,I58:I66,I68:I72,I74:I78,I80:I82,I84:I85,I87:I94,I96:I99,I101:I103,I107:I111,I113,I115:I116)</f>
        <v>#REF!</v>
      </c>
    </row>
    <row r="118" spans="1:9" s="10" customFormat="1" x14ac:dyDescent="0.25">
      <c r="A118" s="214" t="s">
        <v>121</v>
      </c>
      <c r="B118" s="214"/>
      <c r="C118" s="214"/>
      <c r="D118" s="214"/>
      <c r="E118" s="214"/>
      <c r="F118" s="214"/>
      <c r="G118" s="214"/>
      <c r="H118" s="214"/>
      <c r="I118" s="214"/>
    </row>
    <row r="119" spans="1:9" s="10" customFormat="1" x14ac:dyDescent="0.25">
      <c r="A119" s="215" t="s">
        <v>123</v>
      </c>
      <c r="B119" s="215"/>
      <c r="C119" s="215"/>
      <c r="D119" s="215"/>
      <c r="E119" s="216" t="s">
        <v>124</v>
      </c>
      <c r="F119" s="216"/>
      <c r="G119" s="8"/>
      <c r="H119" s="41"/>
      <c r="I119" s="9"/>
    </row>
    <row r="120" spans="1:9" s="10" customFormat="1" x14ac:dyDescent="0.25">
      <c r="A120" s="211" t="s">
        <v>122</v>
      </c>
      <c r="B120" s="211"/>
      <c r="C120" s="211"/>
      <c r="D120" s="211"/>
      <c r="E120" s="212" t="e">
        <f>SUM(I15:I21)</f>
        <v>#REF!</v>
      </c>
      <c r="F120" s="213"/>
      <c r="G120" s="8"/>
      <c r="H120" s="41"/>
      <c r="I120" s="9"/>
    </row>
    <row r="121" spans="1:9" s="10" customFormat="1" x14ac:dyDescent="0.25">
      <c r="A121" s="211" t="s">
        <v>128</v>
      </c>
      <c r="B121" s="211"/>
      <c r="C121" s="211"/>
      <c r="D121" s="211"/>
      <c r="E121" s="212">
        <f>SUM(I23:I38)</f>
        <v>0</v>
      </c>
      <c r="F121" s="213"/>
      <c r="G121" s="8"/>
      <c r="H121" s="41"/>
      <c r="I121" s="9"/>
    </row>
    <row r="122" spans="1:9" s="10" customFormat="1" x14ac:dyDescent="0.25">
      <c r="A122" s="211" t="s">
        <v>129</v>
      </c>
      <c r="B122" s="211"/>
      <c r="C122" s="211"/>
      <c r="D122" s="211"/>
      <c r="E122" s="212">
        <f>SUM(I40:I41)</f>
        <v>0</v>
      </c>
      <c r="F122" s="213"/>
      <c r="G122" s="8"/>
      <c r="H122" s="41"/>
      <c r="I122" s="9"/>
    </row>
    <row r="123" spans="1:9" s="10" customFormat="1" x14ac:dyDescent="0.25">
      <c r="A123" s="211" t="s">
        <v>130</v>
      </c>
      <c r="B123" s="211"/>
      <c r="C123" s="211"/>
      <c r="D123" s="211"/>
      <c r="E123" s="212">
        <f>SUM(I43:I51)</f>
        <v>0</v>
      </c>
      <c r="F123" s="213"/>
      <c r="G123" s="8"/>
      <c r="H123" s="41"/>
      <c r="I123" s="9"/>
    </row>
    <row r="124" spans="1:9" s="10" customFormat="1" x14ac:dyDescent="0.25">
      <c r="A124" s="211" t="s">
        <v>132</v>
      </c>
      <c r="B124" s="211"/>
      <c r="C124" s="211"/>
      <c r="D124" s="211"/>
      <c r="E124" s="212">
        <f>SUM(I53:I56)</f>
        <v>0</v>
      </c>
      <c r="F124" s="213"/>
      <c r="G124" s="8"/>
      <c r="H124" s="41"/>
      <c r="I124" s="9"/>
    </row>
    <row r="125" spans="1:9" s="10" customFormat="1" x14ac:dyDescent="0.25">
      <c r="A125" s="211" t="s">
        <v>133</v>
      </c>
      <c r="B125" s="211"/>
      <c r="C125" s="211"/>
      <c r="D125" s="211"/>
      <c r="E125" s="212">
        <f>SUM(I58:I66)</f>
        <v>0</v>
      </c>
      <c r="F125" s="213"/>
      <c r="G125" s="8"/>
      <c r="H125" s="41"/>
      <c r="I125" s="9"/>
    </row>
    <row r="126" spans="1:9" s="10" customFormat="1" x14ac:dyDescent="0.25">
      <c r="A126" s="211" t="s">
        <v>134</v>
      </c>
      <c r="B126" s="211"/>
      <c r="C126" s="211"/>
      <c r="D126" s="211"/>
      <c r="E126" s="212">
        <f>SUM(I68:I72)</f>
        <v>0</v>
      </c>
      <c r="F126" s="213"/>
      <c r="G126" s="8"/>
      <c r="H126" s="41"/>
      <c r="I126" s="9"/>
    </row>
    <row r="127" spans="1:9" s="10" customFormat="1" x14ac:dyDescent="0.25">
      <c r="A127" s="211" t="s">
        <v>135</v>
      </c>
      <c r="B127" s="211"/>
      <c r="C127" s="211"/>
      <c r="D127" s="211"/>
      <c r="E127" s="212">
        <f>SUM(I74:I78)</f>
        <v>0</v>
      </c>
      <c r="F127" s="213"/>
      <c r="G127" s="8"/>
      <c r="H127" s="41"/>
      <c r="I127" s="9"/>
    </row>
    <row r="128" spans="1:9" s="10" customFormat="1" x14ac:dyDescent="0.25">
      <c r="A128" s="211" t="s">
        <v>136</v>
      </c>
      <c r="B128" s="211"/>
      <c r="C128" s="211"/>
      <c r="D128" s="211"/>
      <c r="E128" s="212">
        <f>SUM(I80:I82)</f>
        <v>0</v>
      </c>
      <c r="F128" s="213"/>
      <c r="G128" s="8"/>
      <c r="H128" s="41"/>
      <c r="I128" s="9"/>
    </row>
    <row r="129" spans="1:9" s="10" customFormat="1" x14ac:dyDescent="0.25">
      <c r="A129" s="211" t="s">
        <v>137</v>
      </c>
      <c r="B129" s="211"/>
      <c r="C129" s="211"/>
      <c r="D129" s="211"/>
      <c r="E129" s="212">
        <f>SUM(I84:I85)</f>
        <v>0</v>
      </c>
      <c r="F129" s="213"/>
      <c r="G129" s="8"/>
      <c r="H129" s="41"/>
      <c r="I129" s="9"/>
    </row>
    <row r="130" spans="1:9" s="10" customFormat="1" x14ac:dyDescent="0.25">
      <c r="A130" s="211" t="s">
        <v>138</v>
      </c>
      <c r="B130" s="211"/>
      <c r="C130" s="211"/>
      <c r="D130" s="211"/>
      <c r="E130" s="212">
        <f>SUM(I87:I94)</f>
        <v>0</v>
      </c>
      <c r="F130" s="213"/>
      <c r="G130" s="8"/>
      <c r="H130" s="41"/>
      <c r="I130" s="9"/>
    </row>
    <row r="131" spans="1:9" s="10" customFormat="1" x14ac:dyDescent="0.25">
      <c r="A131" s="211" t="s">
        <v>139</v>
      </c>
      <c r="B131" s="211"/>
      <c r="C131" s="211"/>
      <c r="D131" s="211"/>
      <c r="E131" s="212">
        <f>SUM(I96:I99)</f>
        <v>0</v>
      </c>
      <c r="F131" s="213"/>
      <c r="G131" s="8"/>
      <c r="H131" s="41"/>
      <c r="I131" s="9"/>
    </row>
    <row r="132" spans="1:9" s="10" customFormat="1" x14ac:dyDescent="0.25">
      <c r="A132" s="211" t="s">
        <v>140</v>
      </c>
      <c r="B132" s="211"/>
      <c r="C132" s="211"/>
      <c r="D132" s="211"/>
      <c r="E132" s="212">
        <f>SUM(I101:I103)</f>
        <v>0</v>
      </c>
      <c r="F132" s="213"/>
      <c r="G132" s="8"/>
      <c r="H132" s="41"/>
      <c r="I132" s="9"/>
    </row>
    <row r="133" spans="1:9" s="10" customFormat="1" x14ac:dyDescent="0.25">
      <c r="A133" s="211" t="s">
        <v>141</v>
      </c>
      <c r="B133" s="211"/>
      <c r="C133" s="211"/>
      <c r="D133" s="211"/>
      <c r="E133" s="212">
        <f>SUM(I107:I111)</f>
        <v>0</v>
      </c>
      <c r="F133" s="213"/>
      <c r="G133" s="8"/>
      <c r="H133" s="41"/>
      <c r="I133" s="9"/>
    </row>
    <row r="134" spans="1:9" s="10" customFormat="1" x14ac:dyDescent="0.25">
      <c r="A134" s="211" t="s">
        <v>142</v>
      </c>
      <c r="B134" s="211"/>
      <c r="C134" s="211"/>
      <c r="D134" s="211"/>
      <c r="E134" s="212">
        <f>SUM(I113)</f>
        <v>0</v>
      </c>
      <c r="F134" s="213"/>
      <c r="G134" s="8"/>
      <c r="H134" s="41"/>
      <c r="I134" s="9"/>
    </row>
    <row r="135" spans="1:9" s="10" customFormat="1" x14ac:dyDescent="0.25">
      <c r="A135" s="211" t="s">
        <v>143</v>
      </c>
      <c r="B135" s="211"/>
      <c r="C135" s="211"/>
      <c r="D135" s="211"/>
      <c r="E135" s="212">
        <f>SUM(I115:I116)</f>
        <v>0</v>
      </c>
      <c r="F135" s="213"/>
      <c r="G135" s="8"/>
      <c r="H135" s="41"/>
      <c r="I135" s="9"/>
    </row>
    <row r="136" spans="1:9" s="10" customFormat="1" ht="15.75" x14ac:dyDescent="0.25">
      <c r="A136" s="211" t="s">
        <v>144</v>
      </c>
      <c r="B136" s="211"/>
      <c r="C136" s="211"/>
      <c r="D136" s="211"/>
      <c r="E136" s="222" t="e">
        <f>SUM(E120:F135)</f>
        <v>#REF!</v>
      </c>
      <c r="F136" s="223"/>
      <c r="G136" s="8"/>
      <c r="H136" s="41"/>
      <c r="I136" s="9"/>
    </row>
    <row r="137" spans="1:9" s="10" customFormat="1" ht="15.75" x14ac:dyDescent="0.25">
      <c r="A137" s="211" t="s">
        <v>145</v>
      </c>
      <c r="B137" s="211"/>
      <c r="C137" s="211"/>
      <c r="D137" s="211"/>
      <c r="E137" s="222" t="e">
        <f>E136*0.25</f>
        <v>#REF!</v>
      </c>
      <c r="F137" s="223"/>
      <c r="G137" s="8"/>
      <c r="H137" s="41"/>
      <c r="I137" s="9"/>
    </row>
    <row r="138" spans="1:9" s="10" customFormat="1" ht="15.75" x14ac:dyDescent="0.25">
      <c r="A138" s="211" t="s">
        <v>144</v>
      </c>
      <c r="B138" s="211"/>
      <c r="C138" s="211"/>
      <c r="D138" s="211"/>
      <c r="E138" s="222" t="e">
        <f>E136+E137</f>
        <v>#REF!</v>
      </c>
      <c r="F138" s="223"/>
      <c r="G138" s="8"/>
      <c r="H138" s="41"/>
      <c r="I138" s="9"/>
    </row>
    <row r="139" spans="1:9" s="10" customFormat="1" ht="17.25" hidden="1" customHeight="1" x14ac:dyDescent="0.25">
      <c r="A139" s="8"/>
      <c r="B139" s="8"/>
      <c r="C139" s="8"/>
      <c r="D139" s="8"/>
      <c r="E139" s="8"/>
      <c r="F139" s="8"/>
      <c r="G139" s="8"/>
      <c r="H139" s="41"/>
      <c r="I139" s="9"/>
    </row>
    <row r="140" spans="1:9" s="10" customFormat="1" ht="20.25" hidden="1" customHeight="1" x14ac:dyDescent="0.25">
      <c r="A140" s="220" t="s">
        <v>115</v>
      </c>
      <c r="B140" s="220"/>
      <c r="C140" s="217">
        <f>C10</f>
        <v>0</v>
      </c>
      <c r="D140" s="217"/>
      <c r="E140" s="217"/>
      <c r="F140" s="8"/>
      <c r="G140" s="30" t="s">
        <v>146</v>
      </c>
      <c r="H140" s="219">
        <f>F9</f>
        <v>0</v>
      </c>
      <c r="I140" s="219"/>
    </row>
    <row r="141" spans="1:9" s="10" customFormat="1" ht="28.5" hidden="1" customHeight="1" x14ac:dyDescent="0.25">
      <c r="A141" s="221" t="s">
        <v>0</v>
      </c>
      <c r="B141" s="221"/>
      <c r="C141" s="217">
        <f>C9</f>
        <v>0</v>
      </c>
      <c r="D141" s="217"/>
      <c r="E141" s="217"/>
      <c r="F141" s="8"/>
      <c r="G141" s="30" t="s">
        <v>147</v>
      </c>
      <c r="H141" s="219">
        <f>H9</f>
        <v>0</v>
      </c>
      <c r="I141" s="219"/>
    </row>
    <row r="142" spans="1:9" s="10" customFormat="1" ht="19.5" hidden="1" customHeight="1" x14ac:dyDescent="0.25">
      <c r="A142" s="29" t="s">
        <v>119</v>
      </c>
      <c r="B142" s="217">
        <f>G10</f>
        <v>0</v>
      </c>
      <c r="C142" s="217"/>
      <c r="D142" s="217"/>
      <c r="E142" s="217"/>
      <c r="F142" s="8"/>
      <c r="G142" s="30" t="s">
        <v>150</v>
      </c>
      <c r="H142" s="218">
        <f ca="1">TODAY()</f>
        <v>44116</v>
      </c>
      <c r="I142" s="219"/>
    </row>
    <row r="143" spans="1:9" hidden="1" x14ac:dyDescent="0.25"/>
    <row r="144" spans="1:9" s="10" customFormat="1" hidden="1" x14ac:dyDescent="0.25">
      <c r="A144" s="31" t="s">
        <v>152</v>
      </c>
      <c r="B144" s="31"/>
      <c r="C144" s="31"/>
      <c r="D144" s="31"/>
      <c r="E144" s="8"/>
      <c r="F144" s="8"/>
      <c r="G144" s="8"/>
      <c r="H144" s="41"/>
      <c r="I144" s="9"/>
    </row>
  </sheetData>
  <sheetProtection insertRows="0"/>
  <protectedRanges>
    <protectedRange sqref="H40:H41 H113 H115:H117 H15:H21 H23:H38 H43:H51 H53:H56 H58:H66 H68:H72 H74:H78 H80:H82 H84:H85 H87:H94 H96:H99 H101:H103 H107:H111" name="Område2"/>
    <protectedRange sqref="C9 C10:E10 G10:I10 H11:I11 G12:I13 C11:F11 B12:D13" name="Område1"/>
  </protectedRanges>
  <autoFilter ref="A14:I138" xr:uid="{45768C09-F8E2-4397-B8FB-EDFF70269CF4}">
    <filterColumn colId="1" showButton="0"/>
    <filterColumn colId="2" showButton="0"/>
    <filterColumn colId="3" showButton="0"/>
    <filterColumn colId="4" showButton="0"/>
  </autoFilter>
  <mergeCells count="247">
    <mergeCell ref="A4:E4"/>
    <mergeCell ref="A5:C5"/>
    <mergeCell ref="G5:H5"/>
    <mergeCell ref="G6:H6"/>
    <mergeCell ref="B7:F7"/>
    <mergeCell ref="G7:I7"/>
    <mergeCell ref="A11:B11"/>
    <mergeCell ref="C11:F11"/>
    <mergeCell ref="H11:I11"/>
    <mergeCell ref="B12:D12"/>
    <mergeCell ref="E12:F12"/>
    <mergeCell ref="G12:I12"/>
    <mergeCell ref="A8:I8"/>
    <mergeCell ref="A9:B9"/>
    <mergeCell ref="D9:E9"/>
    <mergeCell ref="H9:I9"/>
    <mergeCell ref="A10:B10"/>
    <mergeCell ref="C10:E10"/>
    <mergeCell ref="G10:I10"/>
    <mergeCell ref="B13:D13"/>
    <mergeCell ref="E13:F13"/>
    <mergeCell ref="G13:I13"/>
    <mergeCell ref="B14:F14"/>
    <mergeCell ref="B15:F15"/>
    <mergeCell ref="K15:K21"/>
    <mergeCell ref="B16:F16"/>
    <mergeCell ref="B17:F17"/>
    <mergeCell ref="B18:F18"/>
    <mergeCell ref="B19:F19"/>
    <mergeCell ref="P23:P27"/>
    <mergeCell ref="Q23:Q27"/>
    <mergeCell ref="B24:F24"/>
    <mergeCell ref="B25:F25"/>
    <mergeCell ref="B26:F26"/>
    <mergeCell ref="B27:F27"/>
    <mergeCell ref="B20:F20"/>
    <mergeCell ref="B21:F21"/>
    <mergeCell ref="B22:F22"/>
    <mergeCell ref="B23:F23"/>
    <mergeCell ref="K23:K27"/>
    <mergeCell ref="L23:L27"/>
    <mergeCell ref="L15:L21"/>
    <mergeCell ref="M15:M21"/>
    <mergeCell ref="N15:N21"/>
    <mergeCell ref="O15:O21"/>
    <mergeCell ref="P15:P21"/>
    <mergeCell ref="Q15:Q21"/>
    <mergeCell ref="B28:F28"/>
    <mergeCell ref="B29:F29"/>
    <mergeCell ref="K29:K33"/>
    <mergeCell ref="L29:L33"/>
    <mergeCell ref="M29:M33"/>
    <mergeCell ref="N29:N33"/>
    <mergeCell ref="M23:M27"/>
    <mergeCell ref="N23:N27"/>
    <mergeCell ref="O23:O27"/>
    <mergeCell ref="B34:F34"/>
    <mergeCell ref="K34:Q36"/>
    <mergeCell ref="B35:F35"/>
    <mergeCell ref="B36:F36"/>
    <mergeCell ref="B37:F37"/>
    <mergeCell ref="B38:F38"/>
    <mergeCell ref="O29:O33"/>
    <mergeCell ref="P29:P33"/>
    <mergeCell ref="Q29:Q33"/>
    <mergeCell ref="B30:F30"/>
    <mergeCell ref="B31:F31"/>
    <mergeCell ref="B32:F32"/>
    <mergeCell ref="B33:F33"/>
    <mergeCell ref="O40:O44"/>
    <mergeCell ref="P40:P44"/>
    <mergeCell ref="Q40:Q44"/>
    <mergeCell ref="B41:F41"/>
    <mergeCell ref="B42:F42"/>
    <mergeCell ref="B43:F43"/>
    <mergeCell ref="B44:F44"/>
    <mergeCell ref="B39:F39"/>
    <mergeCell ref="B40:F40"/>
    <mergeCell ref="K40:K44"/>
    <mergeCell ref="L40:L44"/>
    <mergeCell ref="M40:M44"/>
    <mergeCell ref="N40:N44"/>
    <mergeCell ref="O46:O50"/>
    <mergeCell ref="P46:P50"/>
    <mergeCell ref="Q46:Q50"/>
    <mergeCell ref="B47:F47"/>
    <mergeCell ref="B48:F48"/>
    <mergeCell ref="B49:F49"/>
    <mergeCell ref="B50:F50"/>
    <mergeCell ref="B45:F45"/>
    <mergeCell ref="B46:F46"/>
    <mergeCell ref="K46:K50"/>
    <mergeCell ref="L46:L50"/>
    <mergeCell ref="M46:M50"/>
    <mergeCell ref="N46:N50"/>
    <mergeCell ref="Q52:Q56"/>
    <mergeCell ref="B53:F53"/>
    <mergeCell ref="B54:F54"/>
    <mergeCell ref="B55:F55"/>
    <mergeCell ref="B56:F56"/>
    <mergeCell ref="B51:F51"/>
    <mergeCell ref="B52:F52"/>
    <mergeCell ref="K52:K56"/>
    <mergeCell ref="L52:L56"/>
    <mergeCell ref="M52:M56"/>
    <mergeCell ref="N52:N56"/>
    <mergeCell ref="B57:F57"/>
    <mergeCell ref="B58:F58"/>
    <mergeCell ref="K58:K66"/>
    <mergeCell ref="L58:L66"/>
    <mergeCell ref="M58:M66"/>
    <mergeCell ref="N58:N66"/>
    <mergeCell ref="B66:F66"/>
    <mergeCell ref="O52:O56"/>
    <mergeCell ref="P52:P56"/>
    <mergeCell ref="O58:O66"/>
    <mergeCell ref="P58:P66"/>
    <mergeCell ref="Q58:Q66"/>
    <mergeCell ref="B59:F59"/>
    <mergeCell ref="B60:F60"/>
    <mergeCell ref="B61:F61"/>
    <mergeCell ref="B62:F62"/>
    <mergeCell ref="B63:F63"/>
    <mergeCell ref="B64:F64"/>
    <mergeCell ref="B65:F65"/>
    <mergeCell ref="O68:O72"/>
    <mergeCell ref="P68:P72"/>
    <mergeCell ref="Q68:Q72"/>
    <mergeCell ref="B69:F69"/>
    <mergeCell ref="B70:F70"/>
    <mergeCell ref="B71:F71"/>
    <mergeCell ref="B72:F72"/>
    <mergeCell ref="B67:F67"/>
    <mergeCell ref="B68:F68"/>
    <mergeCell ref="K68:K72"/>
    <mergeCell ref="L68:L72"/>
    <mergeCell ref="M68:M72"/>
    <mergeCell ref="N68:N72"/>
    <mergeCell ref="O74:O78"/>
    <mergeCell ref="P74:P78"/>
    <mergeCell ref="Q74:Q78"/>
    <mergeCell ref="B75:F75"/>
    <mergeCell ref="B76:F76"/>
    <mergeCell ref="B77:F77"/>
    <mergeCell ref="B78:F78"/>
    <mergeCell ref="B73:F73"/>
    <mergeCell ref="K73:L73"/>
    <mergeCell ref="B74:F74"/>
    <mergeCell ref="K74:L78"/>
    <mergeCell ref="M74:M78"/>
    <mergeCell ref="N74:N78"/>
    <mergeCell ref="B86:F86"/>
    <mergeCell ref="B87:F87"/>
    <mergeCell ref="K87:K94"/>
    <mergeCell ref="L87:L94"/>
    <mergeCell ref="M87:M94"/>
    <mergeCell ref="N87:N94"/>
    <mergeCell ref="B79:F79"/>
    <mergeCell ref="K79:Q85"/>
    <mergeCell ref="B80:F80"/>
    <mergeCell ref="B81:F81"/>
    <mergeCell ref="B82:F82"/>
    <mergeCell ref="B83:F83"/>
    <mergeCell ref="B84:F84"/>
    <mergeCell ref="B85:F85"/>
    <mergeCell ref="O87:O94"/>
    <mergeCell ref="P87:P94"/>
    <mergeCell ref="Q87:Q94"/>
    <mergeCell ref="B88:F88"/>
    <mergeCell ref="B89:F89"/>
    <mergeCell ref="B90:F90"/>
    <mergeCell ref="B91:F91"/>
    <mergeCell ref="B92:F92"/>
    <mergeCell ref="B93:F93"/>
    <mergeCell ref="B94:F94"/>
    <mergeCell ref="B95:F95"/>
    <mergeCell ref="K95:Q111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B110:F110"/>
    <mergeCell ref="B111:F111"/>
    <mergeCell ref="B112:F112"/>
    <mergeCell ref="B113:F113"/>
    <mergeCell ref="B114:F114"/>
    <mergeCell ref="B115:F115"/>
    <mergeCell ref="B104:F104"/>
    <mergeCell ref="B105:F105"/>
    <mergeCell ref="A106:H106"/>
    <mergeCell ref="B107:F107"/>
    <mergeCell ref="B108:F108"/>
    <mergeCell ref="B109:F109"/>
    <mergeCell ref="A121:D121"/>
    <mergeCell ref="E121:F121"/>
    <mergeCell ref="A122:D122"/>
    <mergeCell ref="E122:F122"/>
    <mergeCell ref="A123:D123"/>
    <mergeCell ref="E123:F123"/>
    <mergeCell ref="B116:F116"/>
    <mergeCell ref="A118:I118"/>
    <mergeCell ref="A119:D119"/>
    <mergeCell ref="E119:F119"/>
    <mergeCell ref="A120:D120"/>
    <mergeCell ref="E120:F120"/>
    <mergeCell ref="A127:D127"/>
    <mergeCell ref="E127:F127"/>
    <mergeCell ref="A128:D128"/>
    <mergeCell ref="E128:F128"/>
    <mergeCell ref="A129:D129"/>
    <mergeCell ref="E129:F129"/>
    <mergeCell ref="A124:D124"/>
    <mergeCell ref="E124:F124"/>
    <mergeCell ref="A125:D125"/>
    <mergeCell ref="E125:F125"/>
    <mergeCell ref="A126:D126"/>
    <mergeCell ref="E126:F126"/>
    <mergeCell ref="A133:D133"/>
    <mergeCell ref="E133:F133"/>
    <mergeCell ref="A134:D134"/>
    <mergeCell ref="E134:F134"/>
    <mergeCell ref="A135:D135"/>
    <mergeCell ref="E135:F135"/>
    <mergeCell ref="A130:D130"/>
    <mergeCell ref="E130:F130"/>
    <mergeCell ref="A131:D131"/>
    <mergeCell ref="E131:F131"/>
    <mergeCell ref="A132:D132"/>
    <mergeCell ref="E132:F132"/>
    <mergeCell ref="B142:E142"/>
    <mergeCell ref="H142:I142"/>
    <mergeCell ref="A140:B140"/>
    <mergeCell ref="C140:E140"/>
    <mergeCell ref="H140:I140"/>
    <mergeCell ref="A141:B141"/>
    <mergeCell ref="C141:E141"/>
    <mergeCell ref="H141:I141"/>
    <mergeCell ref="A136:D136"/>
    <mergeCell ref="E136:F136"/>
    <mergeCell ref="A137:D137"/>
    <mergeCell ref="E137:F137"/>
    <mergeCell ref="A138:D138"/>
    <mergeCell ref="E138:F138"/>
  </mergeCells>
  <hyperlinks>
    <hyperlink ref="A5" r:id="rId1" xr:uid="{D335B22A-C8F2-497B-909F-264F76D22B51}"/>
  </hyperlinks>
  <pageMargins left="0.51181102362204722" right="0.11811023622047245" top="7.874015748031496E-2" bottom="3.937007874015748E-2" header="0.59055118110236227" footer="0"/>
  <pageSetup paperSize="9" orientation="portrait" horizontalDpi="0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7BB8E-CC77-4D47-9AC7-0965234F0647}">
  <dimension ref="A2:F23"/>
  <sheetViews>
    <sheetView topLeftCell="A10" workbookViewId="0">
      <selection activeCell="A5" sqref="A5"/>
    </sheetView>
  </sheetViews>
  <sheetFormatPr defaultColWidth="9.140625" defaultRowHeight="15" x14ac:dyDescent="0.25"/>
  <cols>
    <col min="1" max="1" width="14.7109375" style="45" customWidth="1"/>
    <col min="2" max="2" width="9.140625" style="45"/>
    <col min="3" max="3" width="36.28515625" style="45" customWidth="1"/>
    <col min="4" max="16384" width="9.140625" style="45"/>
  </cols>
  <sheetData>
    <row r="2" spans="1:6" x14ac:dyDescent="0.25">
      <c r="B2" s="48" t="s">
        <v>156</v>
      </c>
      <c r="C2" s="48"/>
    </row>
    <row r="4" spans="1:6" x14ac:dyDescent="0.25">
      <c r="A4" s="46" t="s">
        <v>159</v>
      </c>
      <c r="B4" s="46" t="s">
        <v>158</v>
      </c>
      <c r="C4" s="46" t="s">
        <v>157</v>
      </c>
      <c r="D4" s="46" t="s">
        <v>5</v>
      </c>
      <c r="E4" s="46" t="s">
        <v>6</v>
      </c>
      <c r="F4" s="46" t="s">
        <v>87</v>
      </c>
    </row>
    <row r="5" spans="1:6" x14ac:dyDescent="0.25">
      <c r="A5" s="47"/>
      <c r="B5" s="47"/>
      <c r="C5" s="47"/>
      <c r="D5" s="47"/>
      <c r="E5" s="47"/>
      <c r="F5" s="47"/>
    </row>
    <row r="6" spans="1:6" x14ac:dyDescent="0.25">
      <c r="A6" s="47"/>
      <c r="B6" s="47"/>
      <c r="C6" s="47"/>
      <c r="D6" s="47"/>
      <c r="E6" s="47"/>
      <c r="F6" s="47"/>
    </row>
    <row r="7" spans="1:6" x14ac:dyDescent="0.25">
      <c r="A7" s="47"/>
      <c r="B7" s="47"/>
      <c r="C7" s="47"/>
      <c r="D7" s="47"/>
      <c r="E7" s="47"/>
      <c r="F7" s="47"/>
    </row>
    <row r="8" spans="1:6" x14ac:dyDescent="0.25">
      <c r="A8" s="47"/>
      <c r="B8" s="47"/>
      <c r="C8" s="47"/>
      <c r="D8" s="47"/>
      <c r="E8" s="47"/>
      <c r="F8" s="47"/>
    </row>
    <row r="9" spans="1:6" x14ac:dyDescent="0.25">
      <c r="A9" s="47"/>
      <c r="B9" s="47"/>
      <c r="C9" s="47"/>
      <c r="D9" s="47"/>
      <c r="E9" s="47"/>
      <c r="F9" s="47"/>
    </row>
    <row r="10" spans="1:6" x14ac:dyDescent="0.25">
      <c r="A10" s="47"/>
      <c r="B10" s="47"/>
      <c r="C10" s="47"/>
      <c r="D10" s="47"/>
      <c r="E10" s="47"/>
      <c r="F10" s="47"/>
    </row>
    <row r="11" spans="1:6" x14ac:dyDescent="0.25">
      <c r="A11" s="47"/>
      <c r="B11" s="47"/>
      <c r="C11" s="47"/>
      <c r="D11" s="47"/>
      <c r="E11" s="47"/>
      <c r="F11" s="47"/>
    </row>
    <row r="12" spans="1:6" x14ac:dyDescent="0.25">
      <c r="A12" s="47"/>
      <c r="B12" s="47"/>
      <c r="C12" s="47"/>
      <c r="D12" s="47"/>
      <c r="E12" s="47"/>
      <c r="F12" s="47"/>
    </row>
    <row r="13" spans="1:6" x14ac:dyDescent="0.25">
      <c r="A13" s="47"/>
      <c r="B13" s="47"/>
      <c r="C13" s="47"/>
      <c r="D13" s="47"/>
      <c r="E13" s="47"/>
      <c r="F13" s="47"/>
    </row>
    <row r="14" spans="1:6" x14ac:dyDescent="0.25">
      <c r="A14" s="47"/>
      <c r="B14" s="47"/>
      <c r="C14" s="47"/>
      <c r="D14" s="47"/>
      <c r="E14" s="47"/>
      <c r="F14" s="47"/>
    </row>
    <row r="15" spans="1:6" x14ac:dyDescent="0.25">
      <c r="A15" s="47"/>
      <c r="B15" s="47"/>
      <c r="C15" s="47"/>
      <c r="D15" s="47"/>
      <c r="E15" s="47"/>
      <c r="F15" s="47"/>
    </row>
    <row r="16" spans="1:6" x14ac:dyDescent="0.25">
      <c r="A16" s="47"/>
      <c r="B16" s="47"/>
      <c r="C16" s="47"/>
      <c r="D16" s="47"/>
      <c r="E16" s="47"/>
      <c r="F16" s="47"/>
    </row>
    <row r="17" spans="1:6" x14ac:dyDescent="0.25">
      <c r="A17" s="47"/>
      <c r="B17" s="47"/>
      <c r="C17" s="47"/>
      <c r="D17" s="47"/>
      <c r="E17" s="47"/>
      <c r="F17" s="47"/>
    </row>
    <row r="18" spans="1:6" x14ac:dyDescent="0.25">
      <c r="A18" s="47"/>
      <c r="B18" s="47"/>
      <c r="C18" s="47"/>
      <c r="D18" s="47"/>
      <c r="E18" s="47"/>
      <c r="F18" s="47"/>
    </row>
    <row r="19" spans="1:6" x14ac:dyDescent="0.25">
      <c r="A19" s="47"/>
      <c r="B19" s="47"/>
      <c r="C19" s="47"/>
      <c r="D19" s="47"/>
      <c r="E19" s="47"/>
      <c r="F19" s="47"/>
    </row>
    <row r="20" spans="1:6" x14ac:dyDescent="0.25">
      <c r="A20" s="47"/>
      <c r="B20" s="47"/>
      <c r="C20" s="47"/>
      <c r="D20" s="47"/>
      <c r="E20" s="47"/>
      <c r="F20" s="47"/>
    </row>
    <row r="21" spans="1:6" x14ac:dyDescent="0.25">
      <c r="A21" s="47"/>
      <c r="B21" s="47"/>
      <c r="C21" s="47"/>
      <c r="D21" s="47"/>
      <c r="E21" s="47"/>
      <c r="F21" s="47"/>
    </row>
    <row r="22" spans="1:6" x14ac:dyDescent="0.25">
      <c r="A22" s="47"/>
      <c r="B22" s="47"/>
      <c r="C22" s="47"/>
      <c r="D22" s="47"/>
      <c r="E22" s="47"/>
      <c r="F22" s="47"/>
    </row>
    <row r="23" spans="1:6" x14ac:dyDescent="0.25">
      <c r="A23" s="47"/>
      <c r="B23" s="47"/>
      <c r="C23" s="47"/>
      <c r="D23" s="47"/>
      <c r="E23" s="47"/>
      <c r="F23" s="4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C44D2-7254-4F34-86F4-BA5A18A0EAC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5</vt:i4>
      </vt:variant>
      <vt:variant>
        <vt:lpstr>Namngivna områden</vt:lpstr>
      </vt:variant>
      <vt:variant>
        <vt:i4>3</vt:i4>
      </vt:variant>
    </vt:vector>
  </HeadingPairs>
  <TitlesOfParts>
    <vt:vector size="8" baseType="lpstr">
      <vt:lpstr>ARENA</vt:lpstr>
      <vt:lpstr>Orderläggning</vt:lpstr>
      <vt:lpstr>Plocklista</vt:lpstr>
      <vt:lpstr>Arbetsorder</vt:lpstr>
      <vt:lpstr>Blad1</vt:lpstr>
      <vt:lpstr>ARENA!Utskriftsområde</vt:lpstr>
      <vt:lpstr>Orderläggning!Utskriftsområde</vt:lpstr>
      <vt:lpstr>Plocklista!Utskriftsområde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 Holmberg - Conventum Örebro</dc:creator>
  <cp:lastModifiedBy>Hans Holmberg - Conventum Örebro</cp:lastModifiedBy>
  <cp:lastPrinted>2020-10-12T11:38:51Z</cp:lastPrinted>
  <dcterms:created xsi:type="dcterms:W3CDTF">2019-02-12T11:49:28Z</dcterms:created>
  <dcterms:modified xsi:type="dcterms:W3CDTF">2020-10-12T12:41:24Z</dcterms:modified>
</cp:coreProperties>
</file>